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91" documentId="8_{70391DD5-7832-4F36-826F-6818ACEBC41B}" xr6:coauthVersionLast="47" xr6:coauthVersionMax="47" xr10:uidLastSave="{1FAFE7CF-5FE9-4F8D-8808-591E06EF28FC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1" i="1" l="1"/>
  <c r="F90" i="1"/>
  <c r="F89" i="1"/>
  <c r="F88" i="1"/>
  <c r="F87" i="1"/>
  <c r="G47" i="1"/>
  <c r="G46" i="1"/>
  <c r="G44" i="1"/>
  <c r="G43" i="1"/>
  <c r="C10" i="1"/>
  <c r="G42" i="1"/>
  <c r="J9" i="1"/>
  <c r="B40" i="1" l="1"/>
  <c r="H7" i="1" s="1"/>
  <c r="C91" i="1"/>
  <c r="H66" i="1"/>
  <c r="K59" i="1"/>
  <c r="H108" i="1"/>
  <c r="H53" i="1"/>
  <c r="H121" i="1"/>
  <c r="I108" i="1"/>
  <c r="J108" i="1"/>
  <c r="K108" i="1"/>
  <c r="K60" i="1"/>
  <c r="K58" i="1"/>
  <c r="K57" i="1"/>
  <c r="K53" i="1"/>
  <c r="J53" i="1"/>
  <c r="H14" i="1"/>
  <c r="A14" i="1"/>
  <c r="K95" i="1" l="1"/>
  <c r="H59" i="1"/>
  <c r="M9" i="1"/>
  <c r="H60" i="1"/>
  <c r="H57" i="1"/>
  <c r="H58" i="1"/>
  <c r="B110" i="1"/>
  <c r="B55" i="1"/>
  <c r="B95" i="1" s="1"/>
  <c r="K7" i="1" s="1"/>
  <c r="I9" i="1" l="1"/>
  <c r="L9" i="1"/>
</calcChain>
</file>

<file path=xl/sharedStrings.xml><?xml version="1.0" encoding="utf-8"?>
<sst xmlns="http://schemas.openxmlformats.org/spreadsheetml/2006/main" count="219" uniqueCount="113">
  <si>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</si>
  <si>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</si>
  <si>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</si>
  <si>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</si>
  <si>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</si>
  <si>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</si>
  <si>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</si>
  <si>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</si>
  <si>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</si>
  <si>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</si>
  <si>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</si>
  <si>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</si>
  <si>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</si>
  <si>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</si>
  <si>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</si>
  <si>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</si>
  <si>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</si>
  <si>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</si>
  <si>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</si>
  <si>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</si>
  <si>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</si>
  <si>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</si>
  <si>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</si>
  <si>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</si>
  <si>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</si>
  <si>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</si>
  <si>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</si>
  <si>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</si>
  <si>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</si>
  <si>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</si>
  <si>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</si>
  <si>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</si>
  <si>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</si>
  <si>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</si>
  <si>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</si>
  <si>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</si>
  <si>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</si>
  <si>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</si>
  <si>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</si>
  <si>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</si>
  <si>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</si>
  <si>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</si>
  <si>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</si>
  <si>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</si>
  <si>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</si>
  <si>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</si>
  <si>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</si>
  <si>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</si>
  <si>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</si>
  <si>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</si>
  <si>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</si>
  <si>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</si>
  <si>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</si>
  <si>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</si>
  <si>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</si>
  <si>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</si>
  <si>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</si>
  <si>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</si>
  <si>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</si>
  <si>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</si>
  <si>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</si>
  <si>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</si>
  <si>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</si>
  <si>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</si>
  <si>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</si>
  <si>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</si>
  <si>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</si>
  <si>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</si>
  <si>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</si>
  <si>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</si>
  <si>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</si>
  <si>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</si>
  <si>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</si>
  <si>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</si>
  <si>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</si>
  <si>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</si>
  <si>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</si>
  <si>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</si>
  <si>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</si>
  <si>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</si>
  <si>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</si>
  <si>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</si>
  <si>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</si>
  <si>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</si>
  <si>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</si>
  <si>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</si>
  <si>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</si>
  <si>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</si>
  <si>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</si>
  <si>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</si>
  <si>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</si>
  <si>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</si>
  <si>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</si>
  <si>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</si>
  <si>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10th</t>
  </si>
  <si>
    <t xml:space="preserve"> </t>
  </si>
  <si>
    <t>Draw - Match Abandoned due to Rain</t>
  </si>
  <si>
    <t>Sheen Park CC 3rd XI</t>
  </si>
  <si>
    <t>Palewell Park</t>
  </si>
  <si>
    <t>?</t>
  </si>
  <si>
    <t>C Hatton</t>
  </si>
  <si>
    <t>L Barraclough</t>
  </si>
  <si>
    <t>Mark</t>
  </si>
  <si>
    <t>C Peffers</t>
  </si>
  <si>
    <t>O Madhani</t>
  </si>
  <si>
    <t>Faster</t>
  </si>
  <si>
    <t>Nepham</t>
  </si>
  <si>
    <t>Arya</t>
  </si>
  <si>
    <t>Mubahil</t>
  </si>
  <si>
    <t>Caught Nepham</t>
  </si>
  <si>
    <t>Caught</t>
  </si>
  <si>
    <t>J Peffers*</t>
  </si>
  <si>
    <t>O May+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</si>
</sst>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67</xdr:row>
      <xdr:rowOff>152400</xdr:rowOff>
    </xdr:from>
    <xdr:to>
      <xdr:col>12</xdr:col>
      <xdr:colOff>619125</xdr:colOff>
      <xdr:row>78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10" sqref="H1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3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3">
      <c r="A4" s="89">
        <v>10</v>
      </c>
      <c r="B4" s="90"/>
      <c r="C4" s="90"/>
      <c r="D4" s="90"/>
      <c r="E4" s="90"/>
      <c r="F4" s="91"/>
      <c r="H4" s="92" t="s">
        <v>96</v>
      </c>
      <c r="I4" s="93"/>
      <c r="J4" s="93"/>
      <c r="K4" s="93"/>
      <c r="L4" s="93"/>
      <c r="M4" s="94"/>
    </row>
    <row r="5" spans="1:13" s="2" customFormat="1" ht="12" x14ac:dyDescent="0.3">
      <c r="A5" s="104" t="s">
        <v>70</v>
      </c>
      <c r="B5" s="105"/>
      <c r="C5" s="106" t="s">
        <v>2</v>
      </c>
      <c r="D5" s="106"/>
      <c r="E5" s="105" t="s">
        <v>97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3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3" x14ac:dyDescent="0.3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Hendricks XI</v>
      </c>
      <c r="I7" s="165"/>
      <c r="J7" s="166"/>
      <c r="K7" s="164" t="str">
        <f>B95</f>
        <v>Sheen Park CC 3rd XI</v>
      </c>
      <c r="L7" s="165"/>
      <c r="M7" s="166"/>
    </row>
    <row r="8" spans="1:13" s="2" customFormat="1" ht="12" x14ac:dyDescent="0.3">
      <c r="A8" s="95">
        <v>44408</v>
      </c>
      <c r="B8" s="96"/>
      <c r="C8" s="97">
        <v>0.54166666666666663</v>
      </c>
      <c r="D8" s="98"/>
      <c r="E8" s="99" t="s">
        <v>98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1" t="s">
        <v>7</v>
      </c>
      <c r="B9" s="102"/>
      <c r="C9" s="102" t="s">
        <v>8</v>
      </c>
      <c r="D9" s="102"/>
      <c r="E9" s="102" t="s">
        <v>69</v>
      </c>
      <c r="F9" s="103"/>
      <c r="H9" s="9">
        <v>78</v>
      </c>
      <c r="I9" s="44">
        <f>SUM(H57:H64)+H66</f>
        <v>5</v>
      </c>
      <c r="J9" s="8">
        <f>SUM(E57:E66)</f>
        <v>16</v>
      </c>
      <c r="K9" s="9">
        <v>0</v>
      </c>
      <c r="L9" s="44">
        <f>SUM(H112:H121)</f>
        <v>0</v>
      </c>
      <c r="M9" s="8">
        <f>SUM(E112:E121)</f>
        <v>0</v>
      </c>
    </row>
    <row r="10" spans="1:13" s="2" customFormat="1" ht="12" x14ac:dyDescent="0.3">
      <c r="A10" s="116" t="s">
        <v>99</v>
      </c>
      <c r="B10" s="117"/>
      <c r="C10" s="118" t="str">
        <f>A5</f>
        <v>Hendricks XI</v>
      </c>
      <c r="D10" s="119"/>
      <c r="E10" s="99">
        <v>35</v>
      </c>
      <c r="F10" s="100"/>
    </row>
    <row r="11" spans="1:13" s="2" customFormat="1" ht="12" hidden="1" x14ac:dyDescent="0.3"/>
    <row r="12" spans="1:13" s="2" customFormat="1" ht="12" hidden="1" customHeight="1" x14ac:dyDescent="0.3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3"/>
    <row r="14" spans="1:13" s="2" customFormat="1" ht="12" hidden="1" x14ac:dyDescent="0.3">
      <c r="A14" s="109" t="str">
        <f>IF(A2=1, A5,E5)</f>
        <v>Sheen Park CC 3rd XI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3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3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3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3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3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3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3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3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3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3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3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3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3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3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3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3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3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3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3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6" t="s">
        <v>89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3"/>
    <row r="40" spans="1:13" s="2" customFormat="1" ht="12" x14ac:dyDescent="0.3">
      <c r="A40" s="31" t="s">
        <v>39</v>
      </c>
      <c r="B40" s="146" t="str">
        <f>C10</f>
        <v>Hendricks XI</v>
      </c>
      <c r="C40" s="147"/>
      <c r="D40" s="147"/>
      <c r="E40" s="147"/>
      <c r="F40" s="147"/>
      <c r="G40" s="147"/>
      <c r="H40" s="147"/>
      <c r="I40" s="147"/>
      <c r="J40" s="147"/>
      <c r="K40" s="163"/>
    </row>
    <row r="41" spans="1:13" s="2" customFormat="1" ht="12" x14ac:dyDescent="0.3">
      <c r="A41" s="32" t="s">
        <v>40</v>
      </c>
      <c r="B41" s="137" t="s">
        <v>41</v>
      </c>
      <c r="C41" s="137"/>
      <c r="D41" s="137"/>
      <c r="E41" s="137" t="s">
        <v>42</v>
      </c>
      <c r="F41" s="13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4" t="s">
        <v>100</v>
      </c>
      <c r="C42" s="134"/>
      <c r="D42" s="134"/>
      <c r="E42" s="115" t="s">
        <v>48</v>
      </c>
      <c r="F42" s="115"/>
      <c r="G42" s="17" t="str">
        <f>B58</f>
        <v>Nepham</v>
      </c>
      <c r="H42" s="35">
        <v>1</v>
      </c>
      <c r="I42" s="35">
        <v>6</v>
      </c>
      <c r="J42" s="35">
        <v>0</v>
      </c>
      <c r="K42" s="35">
        <v>0</v>
      </c>
    </row>
    <row r="43" spans="1:13" s="2" customFormat="1" ht="12" x14ac:dyDescent="0.3">
      <c r="A43" s="34">
        <v>2</v>
      </c>
      <c r="B43" s="134" t="s">
        <v>101</v>
      </c>
      <c r="C43" s="134"/>
      <c r="D43" s="134"/>
      <c r="E43" s="115" t="s">
        <v>109</v>
      </c>
      <c r="F43" s="115"/>
      <c r="G43" s="17" t="str">
        <f>B58</f>
        <v>Nepham</v>
      </c>
      <c r="H43" s="35">
        <v>7</v>
      </c>
      <c r="I43" s="35">
        <v>10</v>
      </c>
      <c r="J43" s="35">
        <v>1</v>
      </c>
      <c r="K43" s="35">
        <v>0</v>
      </c>
      <c r="L43" s="2" t="s">
        <v>95</v>
      </c>
    </row>
    <row r="44" spans="1:13" s="2" customFormat="1" ht="12" x14ac:dyDescent="0.3">
      <c r="A44" s="34">
        <v>3</v>
      </c>
      <c r="B44" s="134" t="s">
        <v>112</v>
      </c>
      <c r="C44" s="134"/>
      <c r="D44" s="134"/>
      <c r="E44" s="115" t="s">
        <v>48</v>
      </c>
      <c r="F44" s="115"/>
      <c r="G44" s="17" t="str">
        <f>B59</f>
        <v>Arya</v>
      </c>
      <c r="H44" s="35">
        <v>9</v>
      </c>
      <c r="I44" s="35">
        <v>17</v>
      </c>
      <c r="J44" s="35">
        <v>2</v>
      </c>
      <c r="K44" s="35">
        <v>0</v>
      </c>
    </row>
    <row r="45" spans="1:13" s="2" customFormat="1" ht="12" x14ac:dyDescent="0.3">
      <c r="A45" s="34">
        <v>4</v>
      </c>
      <c r="B45" s="134" t="s">
        <v>102</v>
      </c>
      <c r="C45" s="134"/>
      <c r="D45" s="134"/>
      <c r="E45" s="115" t="s">
        <v>87</v>
      </c>
      <c r="F45" s="115"/>
      <c r="G45" s="17" t="s">
        <v>86</v>
      </c>
      <c r="H45" s="35">
        <v>47</v>
      </c>
      <c r="I45" s="35">
        <v>35</v>
      </c>
      <c r="J45" s="35">
        <v>9</v>
      </c>
      <c r="K45" s="35">
        <v>0</v>
      </c>
    </row>
    <row r="46" spans="1:13" s="2" customFormat="1" ht="12" x14ac:dyDescent="0.3">
      <c r="A46" s="34">
        <v>5</v>
      </c>
      <c r="B46" s="134" t="s">
        <v>103</v>
      </c>
      <c r="C46" s="134"/>
      <c r="D46" s="134"/>
      <c r="E46" s="115" t="s">
        <v>110</v>
      </c>
      <c r="F46" s="115"/>
      <c r="G46" s="17" t="str">
        <f>B60</f>
        <v>Mubahil</v>
      </c>
      <c r="H46" s="35">
        <v>2</v>
      </c>
      <c r="I46" s="35">
        <v>9</v>
      </c>
      <c r="J46" s="35">
        <v>0</v>
      </c>
      <c r="K46" s="35">
        <v>0</v>
      </c>
    </row>
    <row r="47" spans="1:13" s="2" customFormat="1" ht="12" x14ac:dyDescent="0.3">
      <c r="A47" s="34">
        <v>6</v>
      </c>
      <c r="B47" s="134" t="s">
        <v>104</v>
      </c>
      <c r="C47" s="134"/>
      <c r="D47" s="134"/>
      <c r="E47" s="115" t="s">
        <v>48</v>
      </c>
      <c r="F47" s="115"/>
      <c r="G47" s="17" t="str">
        <f>B60</f>
        <v>Mubahil</v>
      </c>
      <c r="H47" s="35">
        <v>0</v>
      </c>
      <c r="I47" s="35">
        <v>9</v>
      </c>
      <c r="J47" s="35">
        <v>0</v>
      </c>
      <c r="K47" s="35">
        <v>0</v>
      </c>
    </row>
    <row r="48" spans="1:13" s="2" customFormat="1" ht="12" x14ac:dyDescent="0.3">
      <c r="A48" s="34">
        <v>7</v>
      </c>
      <c r="B48" s="134" t="s">
        <v>111</v>
      </c>
      <c r="C48" s="134"/>
      <c r="D48" s="134"/>
      <c r="E48" s="115" t="s">
        <v>87</v>
      </c>
      <c r="F48" s="115"/>
      <c r="G48" s="17" t="s">
        <v>86</v>
      </c>
      <c r="H48" s="35">
        <v>1</v>
      </c>
      <c r="I48" s="35">
        <v>2</v>
      </c>
      <c r="J48" s="35">
        <v>0</v>
      </c>
      <c r="K48" s="35">
        <v>0</v>
      </c>
    </row>
    <row r="49" spans="1:13" s="2" customFormat="1" ht="12" x14ac:dyDescent="0.3">
      <c r="A49" s="34">
        <v>8</v>
      </c>
      <c r="B49" s="134"/>
      <c r="C49" s="134"/>
      <c r="D49" s="134"/>
      <c r="E49" s="115"/>
      <c r="F49" s="115"/>
      <c r="G49" s="17"/>
      <c r="H49" s="35"/>
      <c r="I49" s="35"/>
      <c r="J49" s="35"/>
      <c r="K49" s="35"/>
    </row>
    <row r="50" spans="1:13" s="2" customFormat="1" ht="12" x14ac:dyDescent="0.3">
      <c r="A50" s="34">
        <v>9</v>
      </c>
      <c r="B50" s="134"/>
      <c r="C50" s="134"/>
      <c r="D50" s="134"/>
      <c r="E50" s="115"/>
      <c r="F50" s="115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134"/>
      <c r="C51" s="134"/>
      <c r="D51" s="134"/>
      <c r="E51" s="115"/>
      <c r="F51" s="115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134"/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4"/>
      <c r="C53" s="144"/>
      <c r="D53" s="144"/>
      <c r="E53" s="145"/>
      <c r="F53" s="145"/>
      <c r="G53" s="37"/>
      <c r="H53" s="38">
        <f>SUM(H42:H52)</f>
        <v>67</v>
      </c>
      <c r="I53" s="39"/>
      <c r="J53" s="39">
        <f>SUM(J42:J52)</f>
        <v>12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6" t="str">
        <f>IF(C10=A5,E5,A5)</f>
        <v>Sheen Park CC 3rd XI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</row>
    <row r="56" spans="1:13" s="2" customFormat="1" ht="12" x14ac:dyDescent="0.3">
      <c r="A56" s="41" t="s">
        <v>51</v>
      </c>
      <c r="B56" s="149" t="s">
        <v>52</v>
      </c>
      <c r="C56" s="149"/>
      <c r="D56" s="149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0" t="s">
        <v>91</v>
      </c>
      <c r="L56" s="150"/>
      <c r="M56" s="151"/>
    </row>
    <row r="57" spans="1:13" s="2" customFormat="1" ht="12" x14ac:dyDescent="0.3">
      <c r="A57" s="34" t="s">
        <v>56</v>
      </c>
      <c r="B57" s="138" t="s">
        <v>105</v>
      </c>
      <c r="C57" s="139"/>
      <c r="D57" s="140"/>
      <c r="E57" s="43">
        <v>4</v>
      </c>
      <c r="F57" s="44">
        <v>0</v>
      </c>
      <c r="G57" s="44">
        <v>20</v>
      </c>
      <c r="H57" s="44">
        <f t="shared" ref="H57:H64" si="0">COUNTIF($G$42:$G$52,"="&amp;B57)</f>
        <v>0</v>
      </c>
      <c r="I57" s="44"/>
      <c r="J57" s="44"/>
      <c r="K57" s="141">
        <f t="shared" ref="K57:K62" si="1">G57/E57</f>
        <v>5</v>
      </c>
      <c r="L57" s="142"/>
      <c r="M57" s="143"/>
    </row>
    <row r="58" spans="1:13" s="2" customFormat="1" ht="12" x14ac:dyDescent="0.3">
      <c r="A58" s="34" t="s">
        <v>57</v>
      </c>
      <c r="B58" s="138" t="s">
        <v>106</v>
      </c>
      <c r="C58" s="139"/>
      <c r="D58" s="140"/>
      <c r="E58" s="43">
        <v>4</v>
      </c>
      <c r="F58" s="44">
        <v>1</v>
      </c>
      <c r="G58" s="44">
        <v>12</v>
      </c>
      <c r="H58" s="44">
        <f t="shared" si="0"/>
        <v>2</v>
      </c>
      <c r="I58" s="44"/>
      <c r="J58" s="44"/>
      <c r="K58" s="141">
        <f t="shared" si="1"/>
        <v>3</v>
      </c>
      <c r="L58" s="142"/>
      <c r="M58" s="143"/>
    </row>
    <row r="59" spans="1:13" s="2" customFormat="1" ht="12" x14ac:dyDescent="0.3">
      <c r="A59" s="34" t="s">
        <v>58</v>
      </c>
      <c r="B59" s="138" t="s">
        <v>107</v>
      </c>
      <c r="C59" s="139"/>
      <c r="D59" s="140"/>
      <c r="E59" s="43">
        <v>4</v>
      </c>
      <c r="F59" s="44">
        <v>0</v>
      </c>
      <c r="G59" s="44">
        <v>31</v>
      </c>
      <c r="H59" s="44">
        <f t="shared" si="0"/>
        <v>1</v>
      </c>
      <c r="I59" s="44"/>
      <c r="J59" s="44"/>
      <c r="K59" s="141">
        <f>G59/E59</f>
        <v>7.75</v>
      </c>
      <c r="L59" s="142"/>
      <c r="M59" s="143"/>
    </row>
    <row r="60" spans="1:13" s="2" customFormat="1" ht="12" x14ac:dyDescent="0.3">
      <c r="A60" s="45" t="s">
        <v>59</v>
      </c>
      <c r="B60" s="138" t="s">
        <v>108</v>
      </c>
      <c r="C60" s="139"/>
      <c r="D60" s="140"/>
      <c r="E60" s="43">
        <v>4</v>
      </c>
      <c r="F60" s="44">
        <v>1</v>
      </c>
      <c r="G60" s="44">
        <v>10</v>
      </c>
      <c r="H60" s="44">
        <f t="shared" si="0"/>
        <v>2</v>
      </c>
      <c r="I60" s="44"/>
      <c r="J60" s="44"/>
      <c r="K60" s="141">
        <f t="shared" si="1"/>
        <v>2.5</v>
      </c>
      <c r="L60" s="142"/>
      <c r="M60" s="143"/>
    </row>
    <row r="61" spans="1:13" s="2" customFormat="1" ht="12" x14ac:dyDescent="0.3">
      <c r="A61" s="45" t="s">
        <v>60</v>
      </c>
      <c r="B61" s="152"/>
      <c r="C61" s="153"/>
      <c r="D61" s="154"/>
      <c r="E61" s="46"/>
      <c r="F61" s="47"/>
      <c r="G61" s="47"/>
      <c r="H61" s="44"/>
      <c r="I61" s="47"/>
      <c r="J61" s="47"/>
      <c r="K61" s="141"/>
      <c r="L61" s="142"/>
      <c r="M61" s="143"/>
    </row>
    <row r="62" spans="1:13" s="2" customFormat="1" ht="12" x14ac:dyDescent="0.3">
      <c r="A62" s="45" t="s">
        <v>61</v>
      </c>
      <c r="B62" s="152"/>
      <c r="C62" s="153"/>
      <c r="D62" s="154"/>
      <c r="E62" s="46"/>
      <c r="F62" s="47"/>
      <c r="G62" s="47"/>
      <c r="H62" s="44"/>
      <c r="I62" s="47"/>
      <c r="J62" s="47"/>
      <c r="K62" s="141"/>
      <c r="L62" s="142"/>
      <c r="M62" s="143"/>
    </row>
    <row r="63" spans="1:13" s="2" customFormat="1" ht="12" x14ac:dyDescent="0.3">
      <c r="A63" s="45" t="s">
        <v>62</v>
      </c>
      <c r="B63" s="152"/>
      <c r="C63" s="153"/>
      <c r="D63" s="154"/>
      <c r="E63" s="46"/>
      <c r="F63" s="47"/>
      <c r="G63" s="47"/>
      <c r="H63" s="44"/>
      <c r="I63" s="47"/>
      <c r="J63" s="47"/>
      <c r="K63" s="141"/>
      <c r="L63" s="142"/>
      <c r="M63" s="143"/>
    </row>
    <row r="64" spans="1:13" s="2" customFormat="1" ht="12" x14ac:dyDescent="0.3">
      <c r="A64" s="45" t="s">
        <v>92</v>
      </c>
      <c r="B64" s="152"/>
      <c r="C64" s="153"/>
      <c r="D64" s="154"/>
      <c r="E64" s="46"/>
      <c r="F64" s="47"/>
      <c r="G64" s="47"/>
      <c r="H64" s="47"/>
      <c r="I64" s="47"/>
      <c r="J64" s="47"/>
      <c r="K64" s="141"/>
      <c r="L64" s="142"/>
      <c r="M64" s="143"/>
    </row>
    <row r="65" spans="1:13" s="2" customFormat="1" ht="12" x14ac:dyDescent="0.3">
      <c r="A65" s="45" t="s">
        <v>63</v>
      </c>
      <c r="B65" s="70"/>
      <c r="C65" s="71"/>
      <c r="D65" s="72"/>
      <c r="E65" s="46"/>
      <c r="F65" s="47"/>
      <c r="G65" s="47"/>
      <c r="H65" s="47"/>
      <c r="I65" s="47"/>
      <c r="J65" s="47"/>
      <c r="K65" s="141"/>
      <c r="L65" s="142"/>
      <c r="M65" s="143"/>
    </row>
    <row r="66" spans="1:13" s="2" customFormat="1" ht="12" x14ac:dyDescent="0.3">
      <c r="A66" s="45" t="s">
        <v>94</v>
      </c>
      <c r="B66" s="152" t="s">
        <v>88</v>
      </c>
      <c r="C66" s="153"/>
      <c r="D66" s="154"/>
      <c r="E66" s="46"/>
      <c r="F66" s="47"/>
      <c r="G66" s="47"/>
      <c r="H66" s="47">
        <f>COUNTIF(E42:F52,"=Run")</f>
        <v>0</v>
      </c>
      <c r="I66" s="47"/>
      <c r="J66" s="47"/>
      <c r="K66" s="141"/>
      <c r="L66" s="142"/>
      <c r="M66" s="143"/>
    </row>
    <row r="67" spans="1:13" s="2" customFormat="1" ht="12" hidden="1" x14ac:dyDescent="0.3"/>
    <row r="68" spans="1:13" s="2" customFormat="1" ht="12" hidden="1" x14ac:dyDescent="0.3">
      <c r="A68" s="48" t="s">
        <v>64</v>
      </c>
    </row>
    <row r="69" spans="1:13" s="2" customFormat="1" ht="12" hidden="1" x14ac:dyDescent="0.3">
      <c r="A69" s="49" t="s">
        <v>65</v>
      </c>
      <c r="B69" s="49" t="s">
        <v>9</v>
      </c>
      <c r="C69" s="49" t="s">
        <v>65</v>
      </c>
      <c r="D69" s="49" t="s">
        <v>9</v>
      </c>
      <c r="E69" s="49" t="s">
        <v>65</v>
      </c>
      <c r="F69" s="49" t="s">
        <v>9</v>
      </c>
      <c r="G69" s="49" t="s">
        <v>65</v>
      </c>
      <c r="H69" s="49" t="s">
        <v>9</v>
      </c>
      <c r="I69" s="49" t="s">
        <v>65</v>
      </c>
      <c r="J69" s="49" t="s">
        <v>9</v>
      </c>
      <c r="K69" s="50"/>
      <c r="L69" s="50"/>
      <c r="M69" s="50"/>
    </row>
    <row r="70" spans="1:13" s="2" customFormat="1" ht="12" hidden="1" x14ac:dyDescent="0.3">
      <c r="A70" s="51">
        <v>1</v>
      </c>
      <c r="B70" s="52"/>
      <c r="C70" s="51">
        <v>11</v>
      </c>
      <c r="D70" s="52"/>
      <c r="E70" s="51">
        <v>21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2</v>
      </c>
      <c r="B71" s="52"/>
      <c r="C71" s="51">
        <v>12</v>
      </c>
      <c r="D71" s="52"/>
      <c r="E71" s="51">
        <v>22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3</v>
      </c>
      <c r="B72" s="52"/>
      <c r="C72" s="51">
        <v>13</v>
      </c>
      <c r="D72" s="52"/>
      <c r="E72" s="51">
        <v>23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4</v>
      </c>
      <c r="B73" s="52"/>
      <c r="C73" s="51">
        <v>14</v>
      </c>
      <c r="D73" s="52"/>
      <c r="E73" s="51">
        <v>24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5</v>
      </c>
      <c r="B74" s="52"/>
      <c r="C74" s="51">
        <v>15</v>
      </c>
      <c r="D74" s="52"/>
      <c r="E74" s="51">
        <v>25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6</v>
      </c>
      <c r="B75" s="52"/>
      <c r="C75" s="51">
        <v>16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7</v>
      </c>
      <c r="B76" s="52"/>
      <c r="C76" s="51">
        <v>17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8</v>
      </c>
      <c r="B77" s="52"/>
      <c r="C77" s="51">
        <v>18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9</v>
      </c>
      <c r="B78" s="52"/>
      <c r="C78" s="51">
        <v>19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10</v>
      </c>
      <c r="B79" s="52"/>
      <c r="C79" s="51">
        <v>20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155" t="s">
        <v>12</v>
      </c>
      <c r="C86" s="156"/>
      <c r="E86" s="40" t="s">
        <v>74</v>
      </c>
      <c r="F86" s="40" t="s">
        <v>85</v>
      </c>
      <c r="G86" s="40" t="s">
        <v>9</v>
      </c>
      <c r="H86" s="40" t="s">
        <v>74</v>
      </c>
      <c r="I86" s="40" t="s">
        <v>85</v>
      </c>
      <c r="J86" s="40" t="s">
        <v>9</v>
      </c>
      <c r="K86" s="55"/>
      <c r="L86" s="55"/>
      <c r="M86" s="55"/>
    </row>
    <row r="87" spans="1:13" s="2" customFormat="1" ht="12" x14ac:dyDescent="0.3">
      <c r="A87" s="55"/>
      <c r="B87" s="34" t="s">
        <v>54</v>
      </c>
      <c r="C87" s="44">
        <v>6</v>
      </c>
      <c r="D87" s="55"/>
      <c r="E87" s="34" t="s">
        <v>75</v>
      </c>
      <c r="F87" s="43" t="str">
        <f>B42</f>
        <v>C Hatton</v>
      </c>
      <c r="G87" s="44">
        <v>3</v>
      </c>
      <c r="H87" s="34" t="s">
        <v>80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36</v>
      </c>
      <c r="C88" s="44">
        <v>1</v>
      </c>
      <c r="D88" s="55"/>
      <c r="E88" s="34" t="s">
        <v>76</v>
      </c>
      <c r="F88" s="43" t="str">
        <f>B43</f>
        <v>L Barraclough</v>
      </c>
      <c r="G88" s="44">
        <v>8</v>
      </c>
      <c r="H88" s="34" t="s">
        <v>81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71</v>
      </c>
      <c r="C89" s="44">
        <v>0</v>
      </c>
      <c r="D89" s="55"/>
      <c r="E89" s="34" t="s">
        <v>77</v>
      </c>
      <c r="F89" s="43" t="str">
        <f>B44</f>
        <v>O May+</v>
      </c>
      <c r="G89" s="44">
        <v>34</v>
      </c>
      <c r="H89" s="34" t="s">
        <v>82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72</v>
      </c>
      <c r="C90" s="44">
        <v>5</v>
      </c>
      <c r="D90" s="55"/>
      <c r="E90" s="34" t="s">
        <v>78</v>
      </c>
      <c r="F90" s="46" t="str">
        <f>B46</f>
        <v>C Peffers</v>
      </c>
      <c r="G90" s="47">
        <v>51</v>
      </c>
      <c r="H90" s="34" t="s">
        <v>83</v>
      </c>
      <c r="I90" s="46"/>
      <c r="J90" s="47"/>
      <c r="K90" s="55"/>
      <c r="L90" s="55"/>
      <c r="M90" s="55"/>
    </row>
    <row r="91" spans="1:13" s="2" customFormat="1" ht="12" x14ac:dyDescent="0.3">
      <c r="A91" s="55"/>
      <c r="B91" s="34" t="s">
        <v>73</v>
      </c>
      <c r="C91" s="47">
        <f>SUM(C87:C90)</f>
        <v>12</v>
      </c>
      <c r="D91" s="55"/>
      <c r="E91" s="34" t="s">
        <v>79</v>
      </c>
      <c r="F91" s="43" t="str">
        <f>B47</f>
        <v>O Madhani</v>
      </c>
      <c r="G91" s="44">
        <v>78</v>
      </c>
      <c r="H91" s="34" t="s">
        <v>84</v>
      </c>
      <c r="I91" s="43"/>
      <c r="J91" s="44"/>
      <c r="K91" s="55"/>
      <c r="L91" s="55"/>
      <c r="M91" s="55"/>
    </row>
    <row r="92" spans="1:13" s="2" customFormat="1" ht="12" x14ac:dyDescent="0.3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 s="2" customFormat="1" ht="12" x14ac:dyDescent="0.3">
      <c r="A93" s="136" t="s">
        <v>90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</row>
    <row r="94" spans="1:13" s="2" customFormat="1" ht="12" x14ac:dyDescent="0.3"/>
    <row r="95" spans="1:13" s="2" customFormat="1" ht="12" x14ac:dyDescent="0.3">
      <c r="A95" s="56" t="s">
        <v>39</v>
      </c>
      <c r="B95" s="161" t="str">
        <f>B55</f>
        <v>Sheen Park CC 3rd XI</v>
      </c>
      <c r="C95" s="162"/>
      <c r="D95" s="162"/>
      <c r="E95" s="162"/>
      <c r="F95" s="162"/>
      <c r="G95" s="162"/>
      <c r="H95" s="162"/>
      <c r="I95" s="66" t="s">
        <v>66</v>
      </c>
      <c r="J95" s="65"/>
      <c r="K95" s="57">
        <f>(1+H9)/E10</f>
        <v>2.2571428571428571</v>
      </c>
    </row>
    <row r="96" spans="1:13" s="2" customFormat="1" ht="12" x14ac:dyDescent="0.3">
      <c r="A96" s="58" t="s">
        <v>40</v>
      </c>
      <c r="B96" s="150" t="s">
        <v>41</v>
      </c>
      <c r="C96" s="150"/>
      <c r="D96" s="150"/>
      <c r="E96" s="150" t="s">
        <v>42</v>
      </c>
      <c r="F96" s="150"/>
      <c r="G96" s="59" t="s">
        <v>43</v>
      </c>
      <c r="H96" s="59" t="s">
        <v>9</v>
      </c>
      <c r="I96" s="59" t="s">
        <v>45</v>
      </c>
      <c r="J96" s="59" t="s">
        <v>46</v>
      </c>
      <c r="K96" s="59" t="s">
        <v>47</v>
      </c>
    </row>
    <row r="97" spans="1:13" s="2" customFormat="1" ht="12" x14ac:dyDescent="0.3">
      <c r="A97" s="34">
        <v>1</v>
      </c>
      <c r="B97" s="134"/>
      <c r="C97" s="134"/>
      <c r="D97" s="134"/>
      <c r="E97" s="115"/>
      <c r="F97" s="115"/>
      <c r="G97" s="17"/>
      <c r="H97" s="35"/>
      <c r="I97" s="35"/>
      <c r="J97" s="35"/>
      <c r="K97" s="35"/>
    </row>
    <row r="98" spans="1:13" s="2" customFormat="1" ht="12" x14ac:dyDescent="0.3">
      <c r="A98" s="34">
        <v>2</v>
      </c>
      <c r="B98" s="134"/>
      <c r="C98" s="134"/>
      <c r="D98" s="134"/>
      <c r="E98" s="115"/>
      <c r="F98" s="115"/>
      <c r="G98" s="17"/>
      <c r="H98" s="35"/>
      <c r="I98" s="35"/>
      <c r="J98" s="35"/>
      <c r="K98" s="35"/>
    </row>
    <row r="99" spans="1:13" s="2" customFormat="1" ht="12" x14ac:dyDescent="0.3">
      <c r="A99" s="34">
        <v>3</v>
      </c>
      <c r="B99" s="134"/>
      <c r="C99" s="134"/>
      <c r="D99" s="134"/>
      <c r="E99" s="115"/>
      <c r="F99" s="115"/>
      <c r="G99" s="17"/>
      <c r="H99" s="35"/>
      <c r="I99" s="35"/>
      <c r="J99" s="35"/>
      <c r="K99" s="35"/>
    </row>
    <row r="100" spans="1:13" s="2" customFormat="1" ht="12" x14ac:dyDescent="0.3">
      <c r="A100" s="34">
        <v>4</v>
      </c>
      <c r="B100" s="134"/>
      <c r="C100" s="134"/>
      <c r="D100" s="134"/>
      <c r="E100" s="115"/>
      <c r="F100" s="115"/>
      <c r="G100" s="17"/>
      <c r="H100" s="35"/>
      <c r="I100" s="35"/>
      <c r="J100" s="35"/>
      <c r="K100" s="35"/>
    </row>
    <row r="101" spans="1:13" s="2" customFormat="1" ht="12" x14ac:dyDescent="0.3">
      <c r="A101" s="34">
        <v>5</v>
      </c>
      <c r="B101" s="134"/>
      <c r="C101" s="134"/>
      <c r="D101" s="134"/>
      <c r="E101" s="115"/>
      <c r="F101" s="115"/>
      <c r="G101" s="17"/>
      <c r="H101" s="35"/>
      <c r="I101" s="35"/>
      <c r="J101" s="35"/>
      <c r="K101" s="35"/>
    </row>
    <row r="102" spans="1:13" s="2" customFormat="1" ht="12" x14ac:dyDescent="0.3">
      <c r="A102" s="34">
        <v>6</v>
      </c>
      <c r="B102" s="134"/>
      <c r="C102" s="134"/>
      <c r="D102" s="134"/>
      <c r="E102" s="115"/>
      <c r="F102" s="115"/>
      <c r="G102" s="17"/>
      <c r="H102" s="35"/>
      <c r="I102" s="35"/>
      <c r="J102" s="35"/>
      <c r="K102" s="35"/>
    </row>
    <row r="103" spans="1:13" s="2" customFormat="1" ht="12" x14ac:dyDescent="0.3">
      <c r="A103" s="34">
        <v>7</v>
      </c>
      <c r="B103" s="134"/>
      <c r="C103" s="134"/>
      <c r="D103" s="134"/>
      <c r="E103" s="115"/>
      <c r="F103" s="115"/>
      <c r="G103" s="17"/>
      <c r="H103" s="35"/>
      <c r="I103" s="35"/>
      <c r="J103" s="35"/>
      <c r="K103" s="35"/>
    </row>
    <row r="104" spans="1:13" s="2" customFormat="1" ht="12" x14ac:dyDescent="0.3">
      <c r="A104" s="34">
        <v>8</v>
      </c>
      <c r="B104" s="134"/>
      <c r="C104" s="134"/>
      <c r="D104" s="134"/>
      <c r="E104" s="115"/>
      <c r="F104" s="115"/>
      <c r="G104" s="17"/>
      <c r="H104" s="35"/>
      <c r="I104" s="35"/>
      <c r="J104" s="35"/>
      <c r="K104" s="35"/>
      <c r="L104" s="3"/>
    </row>
    <row r="105" spans="1:13" s="2" customFormat="1" ht="12" x14ac:dyDescent="0.3">
      <c r="A105" s="34">
        <v>9</v>
      </c>
      <c r="B105" s="134"/>
      <c r="C105" s="134"/>
      <c r="D105" s="134"/>
      <c r="E105" s="115"/>
      <c r="F105" s="115"/>
      <c r="G105" s="17"/>
      <c r="H105" s="35"/>
      <c r="I105" s="35"/>
      <c r="J105" s="35"/>
      <c r="K105" s="35"/>
    </row>
    <row r="106" spans="1:13" s="2" customFormat="1" ht="12" x14ac:dyDescent="0.3">
      <c r="A106" s="34">
        <v>10</v>
      </c>
      <c r="B106" s="134"/>
      <c r="C106" s="134"/>
      <c r="D106" s="134"/>
      <c r="E106" s="115"/>
      <c r="F106" s="115"/>
      <c r="G106" s="17"/>
      <c r="H106" s="35"/>
      <c r="I106" s="35"/>
      <c r="J106" s="35"/>
      <c r="K106" s="35"/>
    </row>
    <row r="107" spans="1:13" s="2" customFormat="1" ht="12" x14ac:dyDescent="0.3">
      <c r="A107" s="34">
        <v>11</v>
      </c>
      <c r="B107" s="134"/>
      <c r="C107" s="134"/>
      <c r="D107" s="134"/>
      <c r="E107" s="115"/>
      <c r="F107" s="115"/>
      <c r="G107" s="17"/>
      <c r="H107" s="35"/>
      <c r="I107" s="35"/>
      <c r="J107" s="35"/>
      <c r="K107" s="35"/>
    </row>
    <row r="108" spans="1:13" s="2" customFormat="1" ht="12" x14ac:dyDescent="0.3">
      <c r="A108" s="36" t="s">
        <v>49</v>
      </c>
      <c r="B108" s="157"/>
      <c r="C108" s="157"/>
      <c r="D108" s="157"/>
      <c r="E108" s="157"/>
      <c r="F108" s="157"/>
      <c r="G108" s="60"/>
      <c r="H108" s="61">
        <f>SUM(H97:H107)</f>
        <v>0</v>
      </c>
      <c r="I108" s="62">
        <f>SUM(I97:I107)</f>
        <v>0</v>
      </c>
      <c r="J108" s="62">
        <f>SUM(J97:J107)</f>
        <v>0</v>
      </c>
      <c r="K108" s="62">
        <f>SUM(K97:K107)</f>
        <v>0</v>
      </c>
    </row>
    <row r="109" spans="1:13" s="2" customFormat="1" ht="12" x14ac:dyDescent="0.3"/>
    <row r="110" spans="1:13" s="2" customFormat="1" ht="12" x14ac:dyDescent="0.3">
      <c r="A110" s="63" t="s">
        <v>50</v>
      </c>
      <c r="B110" s="158" t="str">
        <f>IF(C10=A5, A5,E5)</f>
        <v>Hendricks XI</v>
      </c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60"/>
    </row>
    <row r="111" spans="1:13" s="2" customFormat="1" ht="12" x14ac:dyDescent="0.3">
      <c r="A111" s="58" t="s">
        <v>51</v>
      </c>
      <c r="B111" s="150" t="s">
        <v>52</v>
      </c>
      <c r="C111" s="150"/>
      <c r="D111" s="150"/>
      <c r="E111" s="59" t="s">
        <v>53</v>
      </c>
      <c r="F111" s="59" t="s">
        <v>44</v>
      </c>
      <c r="G111" s="59" t="s">
        <v>9</v>
      </c>
      <c r="H111" s="59" t="s">
        <v>10</v>
      </c>
      <c r="I111" s="59" t="s">
        <v>54</v>
      </c>
      <c r="J111" s="59" t="s">
        <v>55</v>
      </c>
      <c r="K111" s="150" t="s">
        <v>91</v>
      </c>
      <c r="L111" s="150"/>
      <c r="M111" s="151"/>
    </row>
    <row r="112" spans="1:13" s="2" customFormat="1" ht="12" x14ac:dyDescent="0.3">
      <c r="A112" s="34" t="s">
        <v>56</v>
      </c>
      <c r="B112" s="138"/>
      <c r="C112" s="139"/>
      <c r="D112" s="140"/>
      <c r="E112" s="43"/>
      <c r="F112" s="44"/>
      <c r="G112" s="44"/>
      <c r="H112" s="44"/>
      <c r="I112" s="44"/>
      <c r="J112" s="44"/>
      <c r="K112" s="141"/>
      <c r="L112" s="142"/>
      <c r="M112" s="143"/>
    </row>
    <row r="113" spans="1:13" s="2" customFormat="1" ht="12" x14ac:dyDescent="0.3">
      <c r="A113" s="34" t="s">
        <v>57</v>
      </c>
      <c r="B113" s="138"/>
      <c r="C113" s="139"/>
      <c r="D113" s="140"/>
      <c r="E113" s="43"/>
      <c r="F113" s="44"/>
      <c r="G113" s="44"/>
      <c r="H113" s="44"/>
      <c r="I113" s="44"/>
      <c r="J113" s="44"/>
      <c r="K113" s="141"/>
      <c r="L113" s="142"/>
      <c r="M113" s="143"/>
    </row>
    <row r="114" spans="1:13" s="2" customFormat="1" ht="12" x14ac:dyDescent="0.3">
      <c r="A114" s="34" t="s">
        <v>58</v>
      </c>
      <c r="B114" s="138"/>
      <c r="C114" s="139"/>
      <c r="D114" s="140"/>
      <c r="E114" s="43"/>
      <c r="F114" s="44"/>
      <c r="G114" s="44"/>
      <c r="H114" s="44"/>
      <c r="I114" s="44"/>
      <c r="J114" s="44"/>
      <c r="K114" s="141"/>
      <c r="L114" s="142"/>
      <c r="M114" s="143"/>
    </row>
    <row r="115" spans="1:13" s="2" customFormat="1" ht="12" x14ac:dyDescent="0.3">
      <c r="A115" s="45" t="s">
        <v>59</v>
      </c>
      <c r="B115" s="138"/>
      <c r="C115" s="139"/>
      <c r="D115" s="140"/>
      <c r="E115" s="43"/>
      <c r="F115" s="44"/>
      <c r="G115" s="44"/>
      <c r="H115" s="44"/>
      <c r="I115" s="44"/>
      <c r="J115" s="44"/>
      <c r="K115" s="141"/>
      <c r="L115" s="142"/>
      <c r="M115" s="143"/>
    </row>
    <row r="116" spans="1:13" s="2" customFormat="1" ht="12" x14ac:dyDescent="0.3">
      <c r="A116" s="45" t="s">
        <v>60</v>
      </c>
      <c r="B116" s="152"/>
      <c r="C116" s="153"/>
      <c r="D116" s="154"/>
      <c r="E116" s="46"/>
      <c r="F116" s="47"/>
      <c r="G116" s="47"/>
      <c r="H116" s="44"/>
      <c r="I116" s="47"/>
      <c r="J116" s="47"/>
      <c r="K116" s="141"/>
      <c r="L116" s="142"/>
      <c r="M116" s="143"/>
    </row>
    <row r="117" spans="1:13" s="2" customFormat="1" ht="12" x14ac:dyDescent="0.3">
      <c r="A117" s="45" t="s">
        <v>67</v>
      </c>
      <c r="B117" s="152"/>
      <c r="C117" s="153"/>
      <c r="D117" s="154"/>
      <c r="E117" s="46"/>
      <c r="F117" s="47"/>
      <c r="G117" s="47"/>
      <c r="H117" s="44"/>
      <c r="I117" s="47"/>
      <c r="J117" s="47"/>
      <c r="K117" s="141"/>
      <c r="L117" s="142"/>
      <c r="M117" s="143"/>
    </row>
    <row r="118" spans="1:13" s="2" customFormat="1" ht="12" x14ac:dyDescent="0.3">
      <c r="A118" s="45" t="s">
        <v>62</v>
      </c>
      <c r="B118" s="73"/>
      <c r="C118" s="74"/>
      <c r="D118" s="75"/>
      <c r="E118" s="46"/>
      <c r="F118" s="47"/>
      <c r="G118" s="47"/>
      <c r="H118" s="44"/>
      <c r="I118" s="47"/>
      <c r="J118" s="47"/>
      <c r="K118" s="141"/>
      <c r="L118" s="142"/>
      <c r="M118" s="143"/>
    </row>
    <row r="119" spans="1:13" s="2" customFormat="1" ht="12" x14ac:dyDescent="0.3">
      <c r="A119" s="45" t="s">
        <v>68</v>
      </c>
      <c r="B119" s="73"/>
      <c r="C119" s="74"/>
      <c r="D119" s="75"/>
      <c r="E119" s="46"/>
      <c r="F119" s="47"/>
      <c r="G119" s="47"/>
      <c r="H119" s="44"/>
      <c r="I119" s="47"/>
      <c r="J119" s="47"/>
      <c r="K119" s="141"/>
      <c r="L119" s="142"/>
      <c r="M119" s="143"/>
    </row>
    <row r="120" spans="1:13" s="2" customFormat="1" ht="12" x14ac:dyDescent="0.3">
      <c r="A120" s="45" t="s">
        <v>63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141"/>
      <c r="L120" s="142"/>
      <c r="M120" s="143"/>
    </row>
    <row r="121" spans="1:13" s="2" customFormat="1" ht="12" x14ac:dyDescent="0.3">
      <c r="A121" s="45"/>
      <c r="B121" s="152" t="s">
        <v>88</v>
      </c>
      <c r="C121" s="153"/>
      <c r="D121" s="154"/>
      <c r="E121" s="46"/>
      <c r="F121" s="47"/>
      <c r="G121" s="47"/>
      <c r="H121" s="47">
        <f>COUNTIF(E97:F107,"=Run")</f>
        <v>0</v>
      </c>
      <c r="I121" s="47"/>
      <c r="J121" s="47"/>
      <c r="K121" s="141"/>
      <c r="L121" s="142"/>
      <c r="M121" s="143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64</v>
      </c>
    </row>
    <row r="124" spans="1:13" s="2" customFormat="1" ht="12" hidden="1" x14ac:dyDescent="0.3">
      <c r="A124" s="49" t="s">
        <v>65</v>
      </c>
      <c r="B124" s="49" t="s">
        <v>9</v>
      </c>
      <c r="C124" s="49" t="s">
        <v>65</v>
      </c>
      <c r="D124" s="49" t="s">
        <v>9</v>
      </c>
      <c r="E124" s="49" t="s">
        <v>65</v>
      </c>
      <c r="F124" s="49" t="s">
        <v>9</v>
      </c>
      <c r="G124" s="49" t="s">
        <v>65</v>
      </c>
      <c r="H124" s="49" t="s">
        <v>9</v>
      </c>
      <c r="I124" s="49" t="s">
        <v>65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5" t="s">
        <v>12</v>
      </c>
      <c r="C135" s="156"/>
      <c r="E135" s="40" t="s">
        <v>74</v>
      </c>
      <c r="F135" s="40" t="s">
        <v>85</v>
      </c>
      <c r="G135" s="40" t="s">
        <v>9</v>
      </c>
      <c r="H135" s="40" t="s">
        <v>74</v>
      </c>
      <c r="I135" s="40" t="s">
        <v>85</v>
      </c>
      <c r="J135" s="40" t="s">
        <v>9</v>
      </c>
    </row>
    <row r="136" spans="1:13" x14ac:dyDescent="0.35">
      <c r="A136" s="55"/>
      <c r="B136" s="34" t="s">
        <v>54</v>
      </c>
      <c r="C136" s="44"/>
      <c r="D136" s="55"/>
      <c r="E136" s="34" t="s">
        <v>75</v>
      </c>
      <c r="F136" s="43"/>
      <c r="G136" s="44"/>
      <c r="H136" s="34" t="s">
        <v>80</v>
      </c>
      <c r="I136" s="43"/>
      <c r="J136" s="44"/>
    </row>
    <row r="137" spans="1:13" x14ac:dyDescent="0.35">
      <c r="A137" s="55"/>
      <c r="B137" s="34" t="s">
        <v>36</v>
      </c>
      <c r="C137" s="44"/>
      <c r="D137" s="55"/>
      <c r="E137" s="34" t="s">
        <v>76</v>
      </c>
      <c r="F137" s="43"/>
      <c r="G137" s="44"/>
      <c r="H137" s="34" t="s">
        <v>81</v>
      </c>
      <c r="I137" s="43"/>
      <c r="J137" s="44"/>
    </row>
    <row r="138" spans="1:13" x14ac:dyDescent="0.35">
      <c r="A138" s="55"/>
      <c r="B138" s="34" t="s">
        <v>71</v>
      </c>
      <c r="C138" s="44"/>
      <c r="D138" s="55"/>
      <c r="E138" s="34" t="s">
        <v>77</v>
      </c>
      <c r="F138" s="43"/>
      <c r="G138" s="44"/>
      <c r="H138" s="34" t="s">
        <v>82</v>
      </c>
      <c r="I138" s="43"/>
      <c r="J138" s="44"/>
    </row>
    <row r="139" spans="1:13" x14ac:dyDescent="0.35">
      <c r="A139" s="55"/>
      <c r="B139" s="34" t="s">
        <v>72</v>
      </c>
      <c r="C139" s="44"/>
      <c r="D139" s="55"/>
      <c r="E139" s="34" t="s">
        <v>78</v>
      </c>
      <c r="F139" s="46"/>
      <c r="G139" s="47"/>
      <c r="H139" s="34" t="s">
        <v>83</v>
      </c>
      <c r="I139" s="46"/>
      <c r="J139" s="47"/>
    </row>
    <row r="140" spans="1:13" x14ac:dyDescent="0.35">
      <c r="A140" s="55"/>
      <c r="B140" s="34" t="s">
        <v>73</v>
      </c>
      <c r="C140" s="47"/>
      <c r="D140" s="55"/>
      <c r="E140" s="34" t="s">
        <v>79</v>
      </c>
      <c r="F140" s="43"/>
      <c r="G140" s="44"/>
      <c r="H140" s="34" t="s">
        <v>84</v>
      </c>
      <c r="I140" s="43"/>
      <c r="J140" s="44"/>
    </row>
  </sheetData>
  <mergeCells count="169">
    <mergeCell ref="K120:M120"/>
    <mergeCell ref="B135:C135"/>
    <mergeCell ref="B95:H95"/>
    <mergeCell ref="B40:K40"/>
    <mergeCell ref="H7:J7"/>
    <mergeCell ref="K7:M7"/>
    <mergeCell ref="K118:M118"/>
    <mergeCell ref="K119:M119"/>
    <mergeCell ref="B121:D121"/>
    <mergeCell ref="K121:M121"/>
    <mergeCell ref="B115:D115"/>
    <mergeCell ref="K115:M115"/>
    <mergeCell ref="B116:D116"/>
    <mergeCell ref="K116:M116"/>
    <mergeCell ref="B117:D117"/>
    <mergeCell ref="K117:M117"/>
    <mergeCell ref="B112:D112"/>
    <mergeCell ref="K112:M112"/>
    <mergeCell ref="B113:D113"/>
    <mergeCell ref="K113:M113"/>
    <mergeCell ref="B114:D114"/>
    <mergeCell ref="K114:M114"/>
    <mergeCell ref="B107:D107"/>
    <mergeCell ref="E107:F107"/>
    <mergeCell ref="B108:D108"/>
    <mergeCell ref="E108:F108"/>
    <mergeCell ref="B110:M110"/>
    <mergeCell ref="B111:D111"/>
    <mergeCell ref="K111:M111"/>
    <mergeCell ref="B104:D104"/>
    <mergeCell ref="E104:F104"/>
    <mergeCell ref="B105:D105"/>
    <mergeCell ref="E105:F105"/>
    <mergeCell ref="B106:D106"/>
    <mergeCell ref="E106:F106"/>
    <mergeCell ref="E100:F100"/>
    <mergeCell ref="B101:D101"/>
    <mergeCell ref="E101:F101"/>
    <mergeCell ref="B102:D102"/>
    <mergeCell ref="E102:F102"/>
    <mergeCell ref="B103:D103"/>
    <mergeCell ref="E103:F103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B64:D64"/>
    <mergeCell ref="K64:M64"/>
    <mergeCell ref="B66:D66"/>
    <mergeCell ref="K66:M66"/>
    <mergeCell ref="A93:M93"/>
    <mergeCell ref="B61:D61"/>
    <mergeCell ref="K61:M61"/>
    <mergeCell ref="B62:D62"/>
    <mergeCell ref="K62:M62"/>
    <mergeCell ref="B63:D63"/>
    <mergeCell ref="K63:M63"/>
    <mergeCell ref="B86:C86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2021-08-10T22:10:16Z</dcterms:modified>
</cp:coreProperties>
</file>