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509" documentId="8_{0DFE6FAC-A18A-4C62-9EB7-4954677A80DE}" xr6:coauthVersionLast="47" xr6:coauthVersionMax="47" xr10:uidLastSave="{5875B375-606D-4F4E-BD43-AF023AD3257E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I207" i="1"/>
  <c r="I206" i="1"/>
  <c r="I205" i="1"/>
  <c r="G178" i="1"/>
  <c r="G179" i="1"/>
  <c r="G180" i="1"/>
  <c r="G181" i="1"/>
  <c r="G182" i="1"/>
  <c r="G183" i="1"/>
  <c r="G186" i="1"/>
  <c r="H194" i="1"/>
  <c r="H195" i="1"/>
  <c r="H196" i="1"/>
  <c r="H193" i="1"/>
  <c r="B191" i="1"/>
  <c r="B152" i="1"/>
  <c r="B176" i="1"/>
  <c r="E163" i="1"/>
  <c r="K163" i="1"/>
  <c r="G139" i="1"/>
  <c r="G140" i="1"/>
  <c r="G141" i="1"/>
  <c r="G142" i="1"/>
  <c r="G143" i="1"/>
  <c r="G144" i="1"/>
  <c r="G145" i="1"/>
  <c r="G146" i="1"/>
  <c r="G147" i="1"/>
  <c r="G148" i="1"/>
  <c r="H162" i="1"/>
  <c r="H155" i="1"/>
  <c r="H156" i="1"/>
  <c r="H157" i="1"/>
  <c r="H158" i="1"/>
  <c r="H159" i="1"/>
  <c r="H160" i="1"/>
  <c r="H161" i="1"/>
  <c r="H163" i="1"/>
  <c r="H154" i="1"/>
  <c r="B137" i="1"/>
  <c r="F209" i="1"/>
  <c r="C209" i="1"/>
  <c r="F208" i="1"/>
  <c r="F207" i="1"/>
  <c r="F206" i="1"/>
  <c r="F205" i="1"/>
  <c r="H202" i="1"/>
  <c r="G100" i="1"/>
  <c r="G101" i="1"/>
  <c r="G102" i="1"/>
  <c r="G103" i="1"/>
  <c r="G104" i="1"/>
  <c r="G105" i="1"/>
  <c r="G106" i="1"/>
  <c r="G107" i="1"/>
  <c r="G108" i="1"/>
  <c r="G109" i="1"/>
  <c r="G110" i="1"/>
  <c r="K196" i="1"/>
  <c r="K195" i="1"/>
  <c r="K194" i="1"/>
  <c r="K193" i="1"/>
  <c r="K189" i="1"/>
  <c r="J189" i="1"/>
  <c r="I189" i="1"/>
  <c r="H189" i="1"/>
  <c r="C172" i="1"/>
  <c r="H165" i="1"/>
  <c r="K162" i="1"/>
  <c r="G42" i="1"/>
  <c r="G43" i="1"/>
  <c r="G44" i="1"/>
  <c r="G46" i="1"/>
  <c r="G47" i="1"/>
  <c r="G48" i="1"/>
  <c r="G49" i="1"/>
  <c r="G50" i="1"/>
  <c r="G51" i="1"/>
  <c r="G52" i="1"/>
  <c r="K161" i="1"/>
  <c r="K160" i="1"/>
  <c r="K159" i="1"/>
  <c r="K158" i="1"/>
  <c r="K157" i="1"/>
  <c r="K156" i="1"/>
  <c r="K155" i="1"/>
  <c r="K154" i="1"/>
  <c r="K150" i="1"/>
  <c r="J150" i="1"/>
  <c r="H150" i="1"/>
  <c r="I133" i="1"/>
  <c r="I132" i="1"/>
  <c r="I131" i="1"/>
  <c r="I130" i="1"/>
  <c r="I129" i="1"/>
  <c r="I128" i="1"/>
  <c r="F132" i="1"/>
  <c r="F131" i="1"/>
  <c r="F130" i="1"/>
  <c r="F129" i="1"/>
  <c r="K123" i="1"/>
  <c r="K122" i="1"/>
  <c r="E119" i="1"/>
  <c r="I112" i="1"/>
  <c r="H123" i="1"/>
  <c r="H122" i="1"/>
  <c r="K63" i="1"/>
  <c r="K64" i="1"/>
  <c r="K65" i="1"/>
  <c r="K66" i="1"/>
  <c r="H63" i="1"/>
  <c r="H64" i="1"/>
  <c r="H65" i="1"/>
  <c r="H66" i="1"/>
  <c r="A10" i="1"/>
  <c r="F128" i="1"/>
  <c r="C10" i="1"/>
  <c r="H117" i="1"/>
  <c r="H118" i="1"/>
  <c r="H119" i="1"/>
  <c r="H120" i="1"/>
  <c r="H121" i="1"/>
  <c r="C132" i="1"/>
  <c r="C94" i="1"/>
  <c r="K121" i="1"/>
  <c r="K120" i="1"/>
  <c r="H69" i="1"/>
  <c r="K60" i="1"/>
  <c r="H112" i="1"/>
  <c r="K9" i="1"/>
  <c r="H54" i="1"/>
  <c r="B56" i="1"/>
  <c r="B40" i="1"/>
  <c r="B98" i="1"/>
  <c r="K7" i="1"/>
  <c r="B114" i="1"/>
  <c r="H125" i="1"/>
  <c r="M9" i="1"/>
  <c r="J112" i="1"/>
  <c r="H7" i="1"/>
  <c r="K119" i="1"/>
  <c r="K118" i="1"/>
  <c r="K117" i="1"/>
  <c r="K116" i="1"/>
  <c r="K112" i="1"/>
  <c r="K62" i="1"/>
  <c r="K61" i="1"/>
  <c r="K59" i="1"/>
  <c r="K58" i="1"/>
  <c r="K54" i="1"/>
  <c r="J54" i="1"/>
  <c r="H14" i="1"/>
  <c r="A14" i="1"/>
  <c r="J9" i="1"/>
  <c r="H116" i="1"/>
  <c r="L9" i="1"/>
  <c r="H59" i="1"/>
  <c r="H60" i="1"/>
  <c r="H61" i="1"/>
  <c r="H62" i="1"/>
  <c r="H58" i="1"/>
</calcChain>
</file>

<file path=xl/sharedStrings.xml><?xml version="1.0" encoding="utf-8"?>
<sst xmlns="http://schemas.openxmlformats.org/spreadsheetml/2006/main" count="453" uniqueCount="175">
  <si>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</si>
  <si>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</si>
  <si>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</si>
  <si>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</si>
  <si>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</si>
  <si>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</si>
  <si>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</si>
  <si>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</si>
  <si>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</si>
  <si>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</si>
  <si>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</si>
  <si>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</si>
  <si>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</si>
  <si>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</si>
  <si>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</si>
  <si>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</si>
  <si>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</si>
  <si>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</si>
  <si>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</si>
  <si>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</si>
  <si>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</si>
  <si>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</si>
  <si>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</si>
  <si>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</si>
  <si>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</si>
  <si>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</si>
  <si>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</si>
  <si>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</si>
  <si>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</si>
  <si>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</si>
  <si>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</si>
  <si>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</si>
  <si>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</si>
  <si>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</si>
  <si>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</si>
  <si>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</si>
  <si>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</si>
  <si>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</si>
  <si>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</si>
  <si>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</si>
  <si>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</si>
  <si>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</si>
  <si>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</si>
  <si>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</si>
  <si>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</si>
  <si>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</si>
  <si>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</si>
  <si>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</si>
  <si>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</si>
  <si>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</si>
  <si>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</si>
  <si>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</si>
  <si>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</si>
  <si>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</si>
  <si>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</si>
  <si>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</si>
  <si>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</si>
  <si>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</si>
  <si>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</si>
  <si>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</si>
  <si>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</si>
  <si>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9th</t>
  </si>
  <si>
    <t>Over #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</si>
  <si>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</si>
  <si>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</si>
  <si>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</si>
  <si>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</si>
  <si>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</si>
  <si>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</si>
  <si>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</si>
  <si>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</si>
  <si>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</si>
  <si>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</si>
  <si>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</si>
  <si>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</si>
  <si>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</si>
  <si>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</si>
  <si>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</si>
  <si>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</si>
  <si>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</si>
  <si>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</si>
  <si>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</si>
  <si>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</si>
  <si>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</si>
  <si>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</si>
  <si>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</si>
  <si>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</si>
  <si>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</si>
  <si>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</si>
  <si>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A Shah</t>
  </si>
  <si>
    <t>R Quest</t>
  </si>
  <si>
    <t>Q Khattak</t>
  </si>
  <si>
    <t>LBW</t>
  </si>
  <si>
    <t>Hendricks XI 2021</t>
  </si>
  <si>
    <t>Battersea Park</t>
  </si>
  <si>
    <t>E Robinson</t>
  </si>
  <si>
    <t>O Madhani</t>
  </si>
  <si>
    <t>O May</t>
  </si>
  <si>
    <t>J Hewlett</t>
  </si>
  <si>
    <t>Plastics CC</t>
  </si>
  <si>
    <t>29 &amp; 30/05/2021</t>
  </si>
  <si>
    <t>2 Day Test Match</t>
  </si>
  <si>
    <t>Charles</t>
  </si>
  <si>
    <t>Robert</t>
  </si>
  <si>
    <t>Charlie</t>
  </si>
  <si>
    <t>Pete</t>
  </si>
  <si>
    <t>Liam</t>
  </si>
  <si>
    <t>Dewhirst</t>
  </si>
  <si>
    <t>Matt</t>
  </si>
  <si>
    <t>Rachel</t>
  </si>
  <si>
    <t>Scott-Coombes</t>
  </si>
  <si>
    <t>Saril</t>
  </si>
  <si>
    <t>Akhil</t>
  </si>
  <si>
    <t>10th</t>
  </si>
  <si>
    <t>11th</t>
  </si>
  <si>
    <t>12th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</si>
  <si>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</si>
  <si>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</si>
  <si>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</si>
  <si>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</si>
  <si>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</si>
  <si>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</si>
  <si>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</si>
  <si>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</si>
  <si>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</si>
  <si>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</si>
  <si>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</si>
  <si>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</si>
  <si>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</si>
  <si>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</si>
  <si>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</si>
  <si>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</si>
  <si>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</si>
  <si>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</si>
  <si>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J Gilbert</t>
  </si>
  <si>
    <t>H Wickham</t>
  </si>
  <si>
    <t>J Peffers</t>
  </si>
  <si>
    <t>Caught Minchinton</t>
  </si>
  <si>
    <t>Caught Shah</t>
  </si>
  <si>
    <t>Caught May</t>
  </si>
  <si>
    <t>Caught Khattak</t>
  </si>
  <si>
    <t>T Saunders</t>
  </si>
  <si>
    <t>S Minchinton</t>
  </si>
  <si>
    <t>Simon</t>
  </si>
  <si>
    <t>Davies</t>
  </si>
  <si>
    <t>Neil</t>
  </si>
  <si>
    <t>Caught Deep Midwicket</t>
  </si>
  <si>
    <t>Caught Midwicket</t>
  </si>
  <si>
    <t>Caught Cover</t>
  </si>
  <si>
    <t>Caught Square Leg</t>
  </si>
  <si>
    <t>11th Wicket</t>
  </si>
  <si>
    <t>10 declared</t>
  </si>
  <si>
    <t>Match Number</t>
  </si>
  <si>
    <t>3rd Innings</t>
  </si>
  <si>
    <t>Mark</t>
  </si>
  <si>
    <t>Caught Quest</t>
  </si>
  <si>
    <t>Caught Gilbert</t>
  </si>
  <si>
    <t>Caught Hewlett</t>
  </si>
  <si>
    <t>4nd Innings</t>
  </si>
  <si>
    <t>Caught Wicket</t>
  </si>
  <si>
    <t>Draw</t>
  </si>
  <si>
    <t>Match Notes</t>
  </si>
  <si>
    <t>Day 1</t>
  </si>
  <si>
    <t>12.15 - Start of Play</t>
  </si>
  <si>
    <t>14.05 - Lunch - Plastics 102-3</t>
  </si>
  <si>
    <t>16.40 - Tea - Plastics 260-9</t>
  </si>
  <si>
    <t>17.05 - End of Innings - Plastics 267-10 declared</t>
  </si>
  <si>
    <t>Day 2</t>
  </si>
  <si>
    <t>12.57 - Start of Play</t>
  </si>
  <si>
    <t>15.00 - Lunch - Plastics 18-1</t>
  </si>
  <si>
    <t>17.25 - End of Innings, and Tea - Plastics 132-10 (all out)</t>
  </si>
  <si>
    <t>19.21 - Close of Play - Hendricks 130-2 (Quest 81*, Madhani 1*)</t>
  </si>
  <si>
    <t>14.38 - End of Innings - Hendricks 238-11 (all out)</t>
  </si>
  <si>
    <t>19.00 - Last Hour - Hendricks 78-5</t>
  </si>
  <si>
    <t>20.10 - Close of Play - Hendricks 160-8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</si>
</sst>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7" fillId="6" borderId="9" xfId="0" applyFont="1" applyFill="1" applyBorder="1" applyAlignment="1" applyProtection="1">
      <alignment horizontal="center" vertical="center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1"/>
  <sheetViews>
    <sheetView tabSelected="1" workbookViewId="0">
      <selection activeCell="B217" sqref="B217:L217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67" t="s">
        <v>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" customFormat="1" ht="12" x14ac:dyDescent="0.3">
      <c r="A2" s="169"/>
      <c r="B2" s="169"/>
      <c r="C2" s="169"/>
      <c r="D2" s="169"/>
      <c r="E2" s="169"/>
      <c r="F2" s="169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67" t="s">
        <v>152</v>
      </c>
      <c r="B3" s="168"/>
      <c r="C3" s="168"/>
      <c r="D3" s="168"/>
      <c r="E3" s="168"/>
      <c r="F3" s="170"/>
      <c r="H3" s="167" t="s">
        <v>0</v>
      </c>
      <c r="I3" s="168"/>
      <c r="J3" s="168"/>
      <c r="K3" s="168"/>
      <c r="L3" s="168"/>
      <c r="M3" s="170"/>
    </row>
    <row r="4" spans="1:13" s="2" customFormat="1" ht="12" x14ac:dyDescent="0.3">
      <c r="A4" s="171">
        <v>2</v>
      </c>
      <c r="B4" s="172"/>
      <c r="C4" s="172"/>
      <c r="D4" s="172"/>
      <c r="E4" s="172"/>
      <c r="F4" s="173"/>
      <c r="H4" s="174" t="s">
        <v>160</v>
      </c>
      <c r="I4" s="175"/>
      <c r="J4" s="175"/>
      <c r="K4" s="175"/>
      <c r="L4" s="175"/>
      <c r="M4" s="176"/>
    </row>
    <row r="5" spans="1:13" s="2" customFormat="1" ht="12" x14ac:dyDescent="0.3">
      <c r="A5" s="154" t="s">
        <v>66</v>
      </c>
      <c r="B5" s="155"/>
      <c r="C5" s="156" t="s">
        <v>1</v>
      </c>
      <c r="D5" s="156"/>
      <c r="E5" s="155" t="s">
        <v>99</v>
      </c>
      <c r="F5" s="157"/>
      <c r="G5" s="3"/>
      <c r="H5" s="158" t="s">
        <v>2</v>
      </c>
      <c r="I5" s="159"/>
      <c r="J5" s="159"/>
      <c r="K5" s="159"/>
      <c r="L5" s="159"/>
      <c r="M5" s="160"/>
    </row>
    <row r="6" spans="1:13" s="2" customFormat="1" ht="12" x14ac:dyDescent="0.3">
      <c r="A6" s="4"/>
      <c r="B6" s="5"/>
      <c r="C6" s="5"/>
      <c r="D6" s="5"/>
      <c r="E6" s="5"/>
      <c r="F6" s="6"/>
      <c r="H6" s="161"/>
      <c r="I6" s="162"/>
      <c r="J6" s="162"/>
      <c r="K6" s="162"/>
      <c r="L6" s="162"/>
      <c r="M6" s="163"/>
    </row>
    <row r="7" spans="1:13" s="2" customFormat="1" ht="13" x14ac:dyDescent="0.3">
      <c r="A7" s="164" t="s">
        <v>3</v>
      </c>
      <c r="B7" s="165"/>
      <c r="C7" s="165" t="s">
        <v>4</v>
      </c>
      <c r="D7" s="165"/>
      <c r="E7" s="165" t="s">
        <v>5</v>
      </c>
      <c r="F7" s="166"/>
      <c r="H7" s="98" t="str">
        <f>B40</f>
        <v>Plastics CC</v>
      </c>
      <c r="I7" s="99"/>
      <c r="J7" s="100"/>
      <c r="K7" s="98" t="str">
        <f>B98</f>
        <v>Hendricks XI</v>
      </c>
      <c r="L7" s="99"/>
      <c r="M7" s="100"/>
    </row>
    <row r="8" spans="1:13" s="2" customFormat="1" ht="12" x14ac:dyDescent="0.3">
      <c r="A8" s="147" t="s">
        <v>100</v>
      </c>
      <c r="B8" s="148"/>
      <c r="C8" s="149">
        <v>0.51041666666666663</v>
      </c>
      <c r="D8" s="150"/>
      <c r="E8" s="145" t="s">
        <v>94</v>
      </c>
      <c r="F8" s="146"/>
      <c r="H8" s="7" t="s">
        <v>8</v>
      </c>
      <c r="I8" s="7" t="s">
        <v>9</v>
      </c>
      <c r="J8" s="7" t="s">
        <v>10</v>
      </c>
      <c r="K8" s="7" t="s">
        <v>8</v>
      </c>
      <c r="L8" s="7" t="s">
        <v>9</v>
      </c>
      <c r="M8" s="7" t="s">
        <v>10</v>
      </c>
    </row>
    <row r="9" spans="1:13" s="2" customFormat="1" ht="12" x14ac:dyDescent="0.3">
      <c r="A9" s="151" t="s">
        <v>6</v>
      </c>
      <c r="B9" s="152"/>
      <c r="C9" s="152" t="s">
        <v>7</v>
      </c>
      <c r="D9" s="152"/>
      <c r="E9" s="152" t="s">
        <v>65</v>
      </c>
      <c r="F9" s="153"/>
      <c r="H9" s="9">
        <v>267</v>
      </c>
      <c r="I9" s="44" t="s">
        <v>151</v>
      </c>
      <c r="J9" s="8">
        <f>SUM(E58:E69)</f>
        <v>66</v>
      </c>
      <c r="K9" s="9">
        <f>H112+C132</f>
        <v>238</v>
      </c>
      <c r="L9" s="44">
        <f>SUM(H116:H125)</f>
        <v>11</v>
      </c>
      <c r="M9" s="8">
        <f>SUM(E116:E125)</f>
        <v>61.333333333333336</v>
      </c>
    </row>
    <row r="10" spans="1:13" s="2" customFormat="1" ht="12" x14ac:dyDescent="0.3">
      <c r="A10" s="141" t="str">
        <f>A5</f>
        <v>Hendricks XI</v>
      </c>
      <c r="B10" s="142"/>
      <c r="C10" s="143" t="str">
        <f>E5</f>
        <v>Plastics CC</v>
      </c>
      <c r="D10" s="144"/>
      <c r="E10" s="145" t="s">
        <v>101</v>
      </c>
      <c r="F10" s="146"/>
      <c r="H10" s="9">
        <v>132</v>
      </c>
      <c r="I10" s="44">
        <f>SUM(H154:H165)</f>
        <v>10</v>
      </c>
      <c r="J10" s="8">
        <f>SUM(E154:E163)</f>
        <v>38.666666666666664</v>
      </c>
      <c r="K10" s="9">
        <f>H189+C209</f>
        <v>160</v>
      </c>
      <c r="L10" s="44">
        <f>SUM(H193:H202)</f>
        <v>8</v>
      </c>
      <c r="M10" s="8">
        <f>SUM(E193:E196)</f>
        <v>33</v>
      </c>
    </row>
    <row r="11" spans="1:13" s="2" customFormat="1" ht="12" hidden="1" x14ac:dyDescent="0.3"/>
    <row r="12" spans="1:13" s="2" customFormat="1" ht="12" hidden="1" customHeight="1" x14ac:dyDescent="0.3">
      <c r="A12" s="135" t="s">
        <v>12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s="2" customFormat="1" ht="12" hidden="1" x14ac:dyDescent="0.3"/>
    <row r="14" spans="1:13" s="2" customFormat="1" ht="12" hidden="1" x14ac:dyDescent="0.3">
      <c r="A14" s="136" t="str">
        <f>IF(A2=1, A5,E5)</f>
        <v>Plastics CC</v>
      </c>
      <c r="B14" s="137"/>
      <c r="C14" s="137"/>
      <c r="D14" s="137"/>
      <c r="E14" s="137"/>
      <c r="F14" s="138"/>
      <c r="H14" s="136" t="str">
        <f>IF(A2=1,E5,A5)</f>
        <v>Hendricks XI</v>
      </c>
      <c r="I14" s="137"/>
      <c r="J14" s="137"/>
      <c r="K14" s="137"/>
      <c r="L14" s="137"/>
      <c r="M14" s="138"/>
    </row>
    <row r="15" spans="1:13" s="2" customFormat="1" ht="12" hidden="1" x14ac:dyDescent="0.3">
      <c r="A15" s="10" t="s">
        <v>13</v>
      </c>
      <c r="B15" s="139" t="s">
        <v>14</v>
      </c>
      <c r="C15" s="139"/>
      <c r="D15" s="139"/>
      <c r="E15" s="10" t="s">
        <v>15</v>
      </c>
      <c r="F15" s="10" t="s">
        <v>16</v>
      </c>
      <c r="H15" s="11" t="s">
        <v>13</v>
      </c>
      <c r="I15" s="140" t="s">
        <v>14</v>
      </c>
      <c r="J15" s="140"/>
      <c r="K15" s="140"/>
      <c r="L15" s="12" t="s">
        <v>15</v>
      </c>
      <c r="M15" s="13" t="s">
        <v>16</v>
      </c>
    </row>
    <row r="16" spans="1:13" s="2" customFormat="1" ht="12" hidden="1" x14ac:dyDescent="0.3">
      <c r="A16" s="14" t="s">
        <v>17</v>
      </c>
      <c r="B16" s="131"/>
      <c r="C16" s="131"/>
      <c r="D16" s="131"/>
      <c r="E16" s="15"/>
      <c r="F16" s="15"/>
      <c r="H16" s="16" t="s">
        <v>17</v>
      </c>
      <c r="I16" s="87"/>
      <c r="J16" s="87"/>
      <c r="K16" s="87"/>
      <c r="L16" s="17"/>
      <c r="M16" s="18"/>
    </row>
    <row r="17" spans="1:13" s="2" customFormat="1" ht="12" hidden="1" x14ac:dyDescent="0.3">
      <c r="A17" s="14" t="s">
        <v>18</v>
      </c>
      <c r="B17" s="131"/>
      <c r="C17" s="131"/>
      <c r="D17" s="131"/>
      <c r="E17" s="15"/>
      <c r="F17" s="15"/>
      <c r="H17" s="16" t="s">
        <v>18</v>
      </c>
      <c r="I17" s="87"/>
      <c r="J17" s="87"/>
      <c r="K17" s="87"/>
      <c r="L17" s="17"/>
      <c r="M17" s="18"/>
    </row>
    <row r="18" spans="1:13" s="2" customFormat="1" ht="12" hidden="1" x14ac:dyDescent="0.3">
      <c r="A18" s="14" t="s">
        <v>19</v>
      </c>
      <c r="B18" s="131"/>
      <c r="C18" s="131"/>
      <c r="D18" s="131"/>
      <c r="E18" s="15"/>
      <c r="F18" s="15"/>
      <c r="H18" s="16" t="s">
        <v>19</v>
      </c>
      <c r="I18" s="87"/>
      <c r="J18" s="87"/>
      <c r="K18" s="87"/>
      <c r="L18" s="17"/>
      <c r="M18" s="18"/>
    </row>
    <row r="19" spans="1:13" s="2" customFormat="1" ht="12" hidden="1" x14ac:dyDescent="0.3">
      <c r="A19" s="14" t="s">
        <v>20</v>
      </c>
      <c r="B19" s="131"/>
      <c r="C19" s="131"/>
      <c r="D19" s="131"/>
      <c r="E19" s="15"/>
      <c r="F19" s="15"/>
      <c r="H19" s="16" t="s">
        <v>20</v>
      </c>
      <c r="I19" s="87"/>
      <c r="J19" s="87"/>
      <c r="K19" s="87"/>
      <c r="L19" s="17"/>
      <c r="M19" s="18"/>
    </row>
    <row r="20" spans="1:13" s="2" customFormat="1" ht="12" hidden="1" x14ac:dyDescent="0.3">
      <c r="A20" s="14" t="s">
        <v>21</v>
      </c>
      <c r="B20" s="131"/>
      <c r="C20" s="131"/>
      <c r="D20" s="131"/>
      <c r="E20" s="15"/>
      <c r="F20" s="15"/>
      <c r="H20" s="16" t="s">
        <v>21</v>
      </c>
      <c r="I20" s="87"/>
      <c r="J20" s="87"/>
      <c r="K20" s="87"/>
      <c r="L20" s="17"/>
      <c r="M20" s="18"/>
    </row>
    <row r="21" spans="1:13" s="2" customFormat="1" ht="12" hidden="1" x14ac:dyDescent="0.3">
      <c r="A21" s="14" t="s">
        <v>22</v>
      </c>
      <c r="B21" s="131"/>
      <c r="C21" s="131"/>
      <c r="D21" s="131"/>
      <c r="E21" s="15"/>
      <c r="F21" s="15"/>
      <c r="H21" s="16" t="s">
        <v>22</v>
      </c>
      <c r="I21" s="87"/>
      <c r="J21" s="87"/>
      <c r="K21" s="87"/>
      <c r="L21" s="17"/>
      <c r="M21" s="18"/>
    </row>
    <row r="22" spans="1:13" s="2" customFormat="1" ht="12" hidden="1" x14ac:dyDescent="0.3">
      <c r="A22" s="14" t="s">
        <v>23</v>
      </c>
      <c r="B22" s="131"/>
      <c r="C22" s="131"/>
      <c r="D22" s="131"/>
      <c r="E22" s="15"/>
      <c r="F22" s="15"/>
      <c r="H22" s="16" t="s">
        <v>23</v>
      </c>
      <c r="I22" s="87"/>
      <c r="J22" s="87"/>
      <c r="K22" s="87"/>
      <c r="L22" s="17"/>
      <c r="M22" s="18"/>
    </row>
    <row r="23" spans="1:13" s="2" customFormat="1" ht="12" hidden="1" x14ac:dyDescent="0.3">
      <c r="A23" s="14" t="s">
        <v>24</v>
      </c>
      <c r="B23" s="131"/>
      <c r="C23" s="131"/>
      <c r="D23" s="131"/>
      <c r="E23" s="15"/>
      <c r="F23" s="15"/>
      <c r="H23" s="16" t="s">
        <v>24</v>
      </c>
      <c r="I23" s="87"/>
      <c r="J23" s="87"/>
      <c r="K23" s="87"/>
      <c r="L23" s="17"/>
      <c r="M23" s="18"/>
    </row>
    <row r="24" spans="1:13" s="2" customFormat="1" ht="12" hidden="1" x14ac:dyDescent="0.3">
      <c r="A24" s="14" t="s">
        <v>25</v>
      </c>
      <c r="B24" s="131"/>
      <c r="C24" s="131"/>
      <c r="D24" s="131"/>
      <c r="E24" s="15"/>
      <c r="F24" s="15"/>
      <c r="H24" s="16" t="s">
        <v>25</v>
      </c>
      <c r="I24" s="87"/>
      <c r="J24" s="87"/>
      <c r="K24" s="87"/>
      <c r="L24" s="17"/>
      <c r="M24" s="18"/>
    </row>
    <row r="25" spans="1:13" s="2" customFormat="1" ht="12" hidden="1" x14ac:dyDescent="0.3">
      <c r="A25" s="14" t="s">
        <v>26</v>
      </c>
      <c r="B25" s="131"/>
      <c r="C25" s="131"/>
      <c r="D25" s="131"/>
      <c r="E25" s="15"/>
      <c r="F25" s="15"/>
      <c r="H25" s="16" t="s">
        <v>26</v>
      </c>
      <c r="I25" s="87"/>
      <c r="J25" s="87"/>
      <c r="K25" s="87"/>
      <c r="L25" s="17"/>
      <c r="M25" s="18"/>
    </row>
    <row r="26" spans="1:13" s="2" customFormat="1" ht="12" hidden="1" x14ac:dyDescent="0.3">
      <c r="A26" s="14" t="s">
        <v>27</v>
      </c>
      <c r="B26" s="131"/>
      <c r="C26" s="131"/>
      <c r="D26" s="131"/>
      <c r="E26" s="15"/>
      <c r="F26" s="15"/>
      <c r="H26" s="19" t="s">
        <v>27</v>
      </c>
      <c r="I26" s="123"/>
      <c r="J26" s="123"/>
      <c r="K26" s="123"/>
      <c r="L26" s="20"/>
      <c r="M26" s="21"/>
    </row>
    <row r="27" spans="1:13" s="2" customFormat="1" ht="12" hidden="1" x14ac:dyDescent="0.3">
      <c r="A27" s="132" t="s">
        <v>28</v>
      </c>
      <c r="B27" s="133"/>
      <c r="C27" s="133"/>
      <c r="D27" s="133"/>
      <c r="E27" s="133"/>
      <c r="F27" s="134"/>
      <c r="H27" s="128" t="s">
        <v>28</v>
      </c>
      <c r="I27" s="129"/>
      <c r="J27" s="129"/>
      <c r="K27" s="129"/>
      <c r="L27" s="129"/>
      <c r="M27" s="130"/>
    </row>
    <row r="28" spans="1:13" s="2" customFormat="1" ht="12" hidden="1" x14ac:dyDescent="0.3">
      <c r="A28" s="22">
        <v>1</v>
      </c>
      <c r="B28" s="120"/>
      <c r="C28" s="120"/>
      <c r="D28" s="120"/>
      <c r="E28" s="23"/>
      <c r="F28" s="24"/>
      <c r="H28" s="22">
        <v>1</v>
      </c>
      <c r="I28" s="120"/>
      <c r="J28" s="120"/>
      <c r="K28" s="120"/>
      <c r="L28" s="23"/>
      <c r="M28" s="24"/>
    </row>
    <row r="29" spans="1:13" s="2" customFormat="1" ht="12" hidden="1" x14ac:dyDescent="0.3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3">
      <c r="A30" s="19">
        <v>3</v>
      </c>
      <c r="B30" s="123"/>
      <c r="C30" s="123"/>
      <c r="D30" s="123"/>
      <c r="E30" s="20"/>
      <c r="F30" s="21"/>
      <c r="H30" s="19">
        <v>3</v>
      </c>
      <c r="I30" s="123"/>
      <c r="J30" s="123"/>
      <c r="K30" s="123"/>
      <c r="L30" s="20"/>
      <c r="M30" s="21"/>
    </row>
    <row r="31" spans="1:13" s="2" customFormat="1" ht="12" hidden="1" x14ac:dyDescent="0.3">
      <c r="A31" s="125" t="s">
        <v>29</v>
      </c>
      <c r="B31" s="126"/>
      <c r="C31" s="126"/>
      <c r="D31" s="126"/>
      <c r="E31" s="126"/>
      <c r="F31" s="127"/>
      <c r="H31" s="128" t="s">
        <v>29</v>
      </c>
      <c r="I31" s="129"/>
      <c r="J31" s="129"/>
      <c r="K31" s="129"/>
      <c r="L31" s="129"/>
      <c r="M31" s="130"/>
    </row>
    <row r="32" spans="1:13" s="2" customFormat="1" ht="12" hidden="1" x14ac:dyDescent="0.3">
      <c r="A32" s="22" t="s">
        <v>30</v>
      </c>
      <c r="B32" s="120"/>
      <c r="C32" s="120"/>
      <c r="D32" s="120"/>
      <c r="E32" s="120"/>
      <c r="F32" s="121"/>
      <c r="H32" s="22" t="s">
        <v>30</v>
      </c>
      <c r="I32" s="120"/>
      <c r="J32" s="120"/>
      <c r="K32" s="120"/>
      <c r="L32" s="120"/>
      <c r="M32" s="121"/>
    </row>
    <row r="33" spans="1:13" s="2" customFormat="1" ht="12" hidden="1" x14ac:dyDescent="0.3">
      <c r="A33" s="16" t="s">
        <v>31</v>
      </c>
      <c r="B33" s="87"/>
      <c r="C33" s="87"/>
      <c r="D33" s="87"/>
      <c r="E33" s="87"/>
      <c r="F33" s="122"/>
      <c r="H33" s="16" t="s">
        <v>31</v>
      </c>
      <c r="I33" s="87"/>
      <c r="J33" s="87"/>
      <c r="K33" s="87"/>
      <c r="L33" s="87"/>
      <c r="M33" s="122"/>
    </row>
    <row r="34" spans="1:13" s="2" customFormat="1" ht="12" hidden="1" x14ac:dyDescent="0.3">
      <c r="A34" s="19" t="s">
        <v>32</v>
      </c>
      <c r="B34" s="123"/>
      <c r="C34" s="123"/>
      <c r="D34" s="123"/>
      <c r="E34" s="123"/>
      <c r="F34" s="124"/>
      <c r="H34" s="19" t="s">
        <v>32</v>
      </c>
      <c r="I34" s="123"/>
      <c r="J34" s="123"/>
      <c r="K34" s="123"/>
      <c r="L34" s="123"/>
      <c r="M34" s="124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33</v>
      </c>
      <c r="B36" s="28" t="s">
        <v>34</v>
      </c>
      <c r="C36" s="29" t="s">
        <v>35</v>
      </c>
      <c r="D36" s="28" t="s">
        <v>36</v>
      </c>
      <c r="E36" s="29" t="s">
        <v>37</v>
      </c>
      <c r="F36" s="28"/>
      <c r="G36" s="118"/>
      <c r="H36" s="11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13" t="s">
        <v>85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s="2" customFormat="1" ht="12" x14ac:dyDescent="0.3"/>
    <row r="40" spans="1:13" s="2" customFormat="1" ht="12" x14ac:dyDescent="0.3">
      <c r="A40" s="31" t="s">
        <v>38</v>
      </c>
      <c r="B40" s="95" t="str">
        <f>C10</f>
        <v>Plastics CC</v>
      </c>
      <c r="C40" s="96"/>
      <c r="D40" s="96"/>
      <c r="E40" s="96"/>
      <c r="F40" s="96"/>
      <c r="G40" s="96"/>
      <c r="H40" s="96"/>
      <c r="I40" s="96"/>
      <c r="J40" s="96"/>
      <c r="K40" s="97"/>
    </row>
    <row r="41" spans="1:13" s="2" customFormat="1" ht="12" x14ac:dyDescent="0.3">
      <c r="A41" s="32" t="s">
        <v>39</v>
      </c>
      <c r="B41" s="119" t="s">
        <v>40</v>
      </c>
      <c r="C41" s="119"/>
      <c r="D41" s="119"/>
      <c r="E41" s="119" t="s">
        <v>41</v>
      </c>
      <c r="F41" s="119"/>
      <c r="G41" s="33" t="s">
        <v>42</v>
      </c>
      <c r="H41" s="33" t="s">
        <v>8</v>
      </c>
      <c r="I41" s="33" t="s">
        <v>44</v>
      </c>
      <c r="J41" s="33" t="s">
        <v>45</v>
      </c>
      <c r="K41" s="33" t="s">
        <v>46</v>
      </c>
    </row>
    <row r="42" spans="1:13" s="2" customFormat="1" ht="12" x14ac:dyDescent="0.3">
      <c r="A42" s="34">
        <v>1</v>
      </c>
      <c r="B42" s="86" t="s">
        <v>102</v>
      </c>
      <c r="C42" s="86"/>
      <c r="D42" s="86"/>
      <c r="E42" s="87" t="s">
        <v>47</v>
      </c>
      <c r="F42" s="87"/>
      <c r="G42" s="17" t="str">
        <f>B61</f>
        <v>A Shah</v>
      </c>
      <c r="H42" s="35">
        <v>30</v>
      </c>
      <c r="I42" s="35"/>
      <c r="J42" s="35"/>
      <c r="K42" s="35"/>
    </row>
    <row r="43" spans="1:13" s="2" customFormat="1" ht="12" x14ac:dyDescent="0.3">
      <c r="A43" s="34">
        <v>2</v>
      </c>
      <c r="B43" s="86" t="s">
        <v>103</v>
      </c>
      <c r="C43" s="86"/>
      <c r="D43" s="86"/>
      <c r="E43" s="87" t="s">
        <v>137</v>
      </c>
      <c r="F43" s="87"/>
      <c r="G43" s="17" t="str">
        <f>B60</f>
        <v>E Robinson</v>
      </c>
      <c r="H43" s="35">
        <v>35</v>
      </c>
      <c r="I43" s="35"/>
      <c r="J43" s="35"/>
      <c r="K43" s="35"/>
    </row>
    <row r="44" spans="1:13" s="2" customFormat="1" ht="12" x14ac:dyDescent="0.3">
      <c r="A44" s="34">
        <v>3</v>
      </c>
      <c r="B44" s="86" t="s">
        <v>104</v>
      </c>
      <c r="C44" s="86"/>
      <c r="D44" s="86"/>
      <c r="E44" s="87" t="s">
        <v>47</v>
      </c>
      <c r="F44" s="87"/>
      <c r="G44" s="17" t="str">
        <f>B62</f>
        <v>H Wickham</v>
      </c>
      <c r="H44" s="35">
        <v>11</v>
      </c>
      <c r="I44" s="35"/>
      <c r="J44" s="35"/>
      <c r="K44" s="35"/>
    </row>
    <row r="45" spans="1:13" s="2" customFormat="1" ht="12" x14ac:dyDescent="0.3">
      <c r="A45" s="34">
        <v>4</v>
      </c>
      <c r="B45" s="86" t="s">
        <v>105</v>
      </c>
      <c r="C45" s="86"/>
      <c r="D45" s="86"/>
      <c r="E45" s="87" t="s">
        <v>83</v>
      </c>
      <c r="F45" s="87"/>
      <c r="G45" s="17" t="s">
        <v>82</v>
      </c>
      <c r="H45" s="35">
        <v>62</v>
      </c>
      <c r="I45" s="35"/>
      <c r="J45" s="35"/>
      <c r="K45" s="35"/>
    </row>
    <row r="46" spans="1:13" s="2" customFormat="1" ht="12" x14ac:dyDescent="0.3">
      <c r="A46" s="34">
        <v>5</v>
      </c>
      <c r="B46" s="86" t="s">
        <v>106</v>
      </c>
      <c r="C46" s="86"/>
      <c r="D46" s="86"/>
      <c r="E46" s="87" t="s">
        <v>47</v>
      </c>
      <c r="F46" s="87"/>
      <c r="G46" s="17" t="str">
        <f>B62</f>
        <v>H Wickham</v>
      </c>
      <c r="H46" s="35">
        <v>3</v>
      </c>
      <c r="I46" s="35"/>
      <c r="J46" s="35"/>
      <c r="K46" s="35"/>
    </row>
    <row r="47" spans="1:13" s="2" customFormat="1" ht="12" x14ac:dyDescent="0.3">
      <c r="A47" s="34">
        <v>6</v>
      </c>
      <c r="B47" s="86" t="s">
        <v>107</v>
      </c>
      <c r="C47" s="86"/>
      <c r="D47" s="86"/>
      <c r="E47" s="87" t="s">
        <v>138</v>
      </c>
      <c r="F47" s="87"/>
      <c r="G47" s="17" t="str">
        <f>B64</f>
        <v>J Peffers</v>
      </c>
      <c r="H47" s="35">
        <v>39</v>
      </c>
      <c r="I47" s="35"/>
      <c r="J47" s="35"/>
      <c r="K47" s="35"/>
    </row>
    <row r="48" spans="1:13" s="2" customFormat="1" ht="12" x14ac:dyDescent="0.3">
      <c r="A48" s="34">
        <v>7</v>
      </c>
      <c r="B48" s="86" t="s">
        <v>108</v>
      </c>
      <c r="C48" s="86"/>
      <c r="D48" s="86"/>
      <c r="E48" s="87" t="s">
        <v>139</v>
      </c>
      <c r="F48" s="87"/>
      <c r="G48" s="17" t="str">
        <f>B58</f>
        <v>R Quest</v>
      </c>
      <c r="H48" s="35">
        <v>29</v>
      </c>
      <c r="I48" s="35"/>
      <c r="J48" s="35"/>
      <c r="K48" s="35"/>
    </row>
    <row r="49" spans="1:13" s="2" customFormat="1" ht="12" x14ac:dyDescent="0.3">
      <c r="A49" s="34">
        <v>8</v>
      </c>
      <c r="B49" s="86" t="s">
        <v>109</v>
      </c>
      <c r="C49" s="86"/>
      <c r="D49" s="86"/>
      <c r="E49" s="87" t="s">
        <v>47</v>
      </c>
      <c r="F49" s="87"/>
      <c r="G49" s="17" t="str">
        <f>B65</f>
        <v>J Hewlett</v>
      </c>
      <c r="H49" s="35">
        <v>3</v>
      </c>
      <c r="I49" s="35"/>
      <c r="J49" s="35"/>
      <c r="K49" s="35"/>
    </row>
    <row r="50" spans="1:13" s="2" customFormat="1" ht="12" x14ac:dyDescent="0.3">
      <c r="A50" s="34">
        <v>9</v>
      </c>
      <c r="B50" s="86" t="s">
        <v>112</v>
      </c>
      <c r="C50" s="86"/>
      <c r="D50" s="86"/>
      <c r="E50" s="87" t="s">
        <v>92</v>
      </c>
      <c r="F50" s="87"/>
      <c r="G50" s="17" t="str">
        <f>B65</f>
        <v>J Hewlett</v>
      </c>
      <c r="H50" s="35">
        <v>9</v>
      </c>
      <c r="I50" s="35"/>
      <c r="J50" s="35"/>
      <c r="K50" s="35"/>
    </row>
    <row r="51" spans="1:13" s="2" customFormat="1" ht="12" x14ac:dyDescent="0.3">
      <c r="A51" s="34">
        <v>10</v>
      </c>
      <c r="B51" s="86" t="s">
        <v>110</v>
      </c>
      <c r="C51" s="86"/>
      <c r="D51" s="86"/>
      <c r="E51" s="87" t="s">
        <v>92</v>
      </c>
      <c r="F51" s="87"/>
      <c r="G51" s="17" t="str">
        <f>B66</f>
        <v>O May</v>
      </c>
      <c r="H51" s="35">
        <v>7</v>
      </c>
      <c r="I51" s="35"/>
      <c r="J51" s="35"/>
      <c r="K51" s="35"/>
    </row>
    <row r="52" spans="1:13" s="2" customFormat="1" ht="12" x14ac:dyDescent="0.3">
      <c r="A52" s="34">
        <v>11</v>
      </c>
      <c r="B52" s="86" t="s">
        <v>111</v>
      </c>
      <c r="C52" s="86"/>
      <c r="D52" s="86"/>
      <c r="E52" s="87" t="s">
        <v>140</v>
      </c>
      <c r="F52" s="87"/>
      <c r="G52" s="17" t="str">
        <f>B65</f>
        <v>J Hewlett</v>
      </c>
      <c r="H52" s="35">
        <v>0</v>
      </c>
      <c r="I52" s="35"/>
      <c r="J52" s="35"/>
      <c r="K52" s="35"/>
    </row>
    <row r="53" spans="1:13" s="2" customFormat="1" ht="12" x14ac:dyDescent="0.3">
      <c r="A53" s="34">
        <v>12</v>
      </c>
      <c r="B53" s="86"/>
      <c r="C53" s="86"/>
      <c r="D53" s="86"/>
      <c r="E53" s="87"/>
      <c r="F53" s="87"/>
      <c r="G53" s="74"/>
      <c r="H53" s="35"/>
      <c r="I53" s="35"/>
      <c r="J53" s="35"/>
      <c r="K53" s="35"/>
    </row>
    <row r="54" spans="1:13" s="2" customFormat="1" ht="12" x14ac:dyDescent="0.3">
      <c r="A54" s="36" t="s">
        <v>48</v>
      </c>
      <c r="B54" s="114"/>
      <c r="C54" s="114"/>
      <c r="D54" s="114"/>
      <c r="E54" s="115"/>
      <c r="F54" s="115"/>
      <c r="G54" s="37"/>
      <c r="H54" s="38">
        <f>SUM(H42:H52)</f>
        <v>228</v>
      </c>
      <c r="I54" s="39"/>
      <c r="J54" s="39">
        <f>SUM(J42:J52)</f>
        <v>0</v>
      </c>
      <c r="K54" s="39">
        <f>SUM(K42:K52)</f>
        <v>0</v>
      </c>
    </row>
    <row r="55" spans="1:13" s="2" customFormat="1" ht="12" x14ac:dyDescent="0.3"/>
    <row r="56" spans="1:13" s="2" customFormat="1" ht="12" x14ac:dyDescent="0.3">
      <c r="A56" s="40" t="s">
        <v>49</v>
      </c>
      <c r="B56" s="95" t="str">
        <f>IF(C10=A5,E5,A5)</f>
        <v>Hendricks XI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116"/>
    </row>
    <row r="57" spans="1:13" s="2" customFormat="1" ht="12" x14ac:dyDescent="0.3">
      <c r="A57" s="41" t="s">
        <v>50</v>
      </c>
      <c r="B57" s="117" t="s">
        <v>51</v>
      </c>
      <c r="C57" s="117"/>
      <c r="D57" s="117"/>
      <c r="E57" s="42" t="s">
        <v>52</v>
      </c>
      <c r="F57" s="42" t="s">
        <v>43</v>
      </c>
      <c r="G57" s="42" t="s">
        <v>8</v>
      </c>
      <c r="H57" s="42" t="s">
        <v>9</v>
      </c>
      <c r="I57" s="42" t="s">
        <v>53</v>
      </c>
      <c r="J57" s="42" t="s">
        <v>35</v>
      </c>
      <c r="K57" s="111" t="s">
        <v>87</v>
      </c>
      <c r="L57" s="111"/>
      <c r="M57" s="112"/>
    </row>
    <row r="58" spans="1:13" s="2" customFormat="1" ht="12" x14ac:dyDescent="0.3">
      <c r="A58" s="34" t="s">
        <v>55</v>
      </c>
      <c r="B58" s="104" t="s">
        <v>90</v>
      </c>
      <c r="C58" s="105"/>
      <c r="D58" s="106"/>
      <c r="E58" s="43">
        <v>13</v>
      </c>
      <c r="F58" s="44">
        <v>2</v>
      </c>
      <c r="G58" s="44">
        <v>54</v>
      </c>
      <c r="H58" s="44">
        <f t="shared" ref="H58:H66" si="0">COUNTIF($G$42:$G$52,"="&amp;B58)</f>
        <v>1</v>
      </c>
      <c r="I58" s="44">
        <v>3</v>
      </c>
      <c r="J58" s="44">
        <v>4</v>
      </c>
      <c r="K58" s="88">
        <f t="shared" ref="K58:K62" si="1">G58/E58</f>
        <v>4.1538461538461542</v>
      </c>
      <c r="L58" s="89"/>
      <c r="M58" s="90"/>
    </row>
    <row r="59" spans="1:13" s="2" customFormat="1" ht="12" x14ac:dyDescent="0.3">
      <c r="A59" s="34" t="s">
        <v>56</v>
      </c>
      <c r="B59" s="104" t="s">
        <v>134</v>
      </c>
      <c r="C59" s="105"/>
      <c r="D59" s="106"/>
      <c r="E59" s="43">
        <v>13</v>
      </c>
      <c r="F59" s="44">
        <v>0</v>
      </c>
      <c r="G59" s="44">
        <v>59</v>
      </c>
      <c r="H59" s="44">
        <f t="shared" si="0"/>
        <v>0</v>
      </c>
      <c r="I59" s="44">
        <v>3</v>
      </c>
      <c r="J59" s="44">
        <v>3</v>
      </c>
      <c r="K59" s="88">
        <f t="shared" si="1"/>
        <v>4.5384615384615383</v>
      </c>
      <c r="L59" s="89"/>
      <c r="M59" s="90"/>
    </row>
    <row r="60" spans="1:13" s="2" customFormat="1" ht="12" x14ac:dyDescent="0.3">
      <c r="A60" s="34" t="s">
        <v>57</v>
      </c>
      <c r="B60" s="104" t="s">
        <v>95</v>
      </c>
      <c r="C60" s="105"/>
      <c r="D60" s="106"/>
      <c r="E60" s="43">
        <v>10</v>
      </c>
      <c r="F60" s="44">
        <v>3</v>
      </c>
      <c r="G60" s="44">
        <v>20</v>
      </c>
      <c r="H60" s="44">
        <f t="shared" si="0"/>
        <v>1</v>
      </c>
      <c r="I60" s="44">
        <v>0</v>
      </c>
      <c r="J60" s="44">
        <v>0</v>
      </c>
      <c r="K60" s="88">
        <f>G60/E60</f>
        <v>2</v>
      </c>
      <c r="L60" s="89"/>
      <c r="M60" s="90"/>
    </row>
    <row r="61" spans="1:13" s="2" customFormat="1" ht="12" x14ac:dyDescent="0.3">
      <c r="A61" s="45" t="s">
        <v>58</v>
      </c>
      <c r="B61" s="104" t="s">
        <v>89</v>
      </c>
      <c r="C61" s="105"/>
      <c r="D61" s="106"/>
      <c r="E61" s="43">
        <v>5</v>
      </c>
      <c r="F61" s="44">
        <v>0</v>
      </c>
      <c r="G61" s="44">
        <v>23</v>
      </c>
      <c r="H61" s="44">
        <f t="shared" si="0"/>
        <v>1</v>
      </c>
      <c r="I61" s="44">
        <v>1</v>
      </c>
      <c r="J61" s="44">
        <v>1</v>
      </c>
      <c r="K61" s="88">
        <f t="shared" si="1"/>
        <v>4.5999999999999996</v>
      </c>
      <c r="L61" s="89"/>
      <c r="M61" s="90"/>
    </row>
    <row r="62" spans="1:13" s="2" customFormat="1" ht="12" x14ac:dyDescent="0.3">
      <c r="A62" s="45" t="s">
        <v>59</v>
      </c>
      <c r="B62" s="101" t="s">
        <v>135</v>
      </c>
      <c r="C62" s="102"/>
      <c r="D62" s="103"/>
      <c r="E62" s="46">
        <v>8</v>
      </c>
      <c r="F62" s="47">
        <v>1</v>
      </c>
      <c r="G62" s="47">
        <v>32</v>
      </c>
      <c r="H62" s="44">
        <f t="shared" si="0"/>
        <v>2</v>
      </c>
      <c r="I62" s="47">
        <v>0</v>
      </c>
      <c r="J62" s="47">
        <v>2</v>
      </c>
      <c r="K62" s="88">
        <f t="shared" si="1"/>
        <v>4</v>
      </c>
      <c r="L62" s="89"/>
      <c r="M62" s="90"/>
    </row>
    <row r="63" spans="1:13" s="2" customFormat="1" ht="12" x14ac:dyDescent="0.3">
      <c r="A63" s="45" t="s">
        <v>63</v>
      </c>
      <c r="B63" s="71" t="s">
        <v>91</v>
      </c>
      <c r="C63" s="72"/>
      <c r="D63" s="73"/>
      <c r="E63" s="46">
        <v>7</v>
      </c>
      <c r="F63" s="47">
        <v>1</v>
      </c>
      <c r="G63" s="47">
        <v>36</v>
      </c>
      <c r="H63" s="44">
        <f t="shared" si="0"/>
        <v>0</v>
      </c>
      <c r="I63" s="47">
        <v>0</v>
      </c>
      <c r="J63" s="47">
        <v>5</v>
      </c>
      <c r="K63" s="88">
        <f t="shared" ref="K63:K66" si="2">G63/E63</f>
        <v>5.1428571428571432</v>
      </c>
      <c r="L63" s="89"/>
      <c r="M63" s="90"/>
    </row>
    <row r="64" spans="1:13" s="2" customFormat="1" ht="12" x14ac:dyDescent="0.3">
      <c r="A64" s="45" t="s">
        <v>60</v>
      </c>
      <c r="B64" s="71" t="s">
        <v>136</v>
      </c>
      <c r="C64" s="72"/>
      <c r="D64" s="73"/>
      <c r="E64" s="46">
        <v>3</v>
      </c>
      <c r="F64" s="47">
        <v>0</v>
      </c>
      <c r="G64" s="47">
        <v>18</v>
      </c>
      <c r="H64" s="44">
        <f t="shared" si="0"/>
        <v>1</v>
      </c>
      <c r="I64" s="47">
        <v>0</v>
      </c>
      <c r="J64" s="47">
        <v>7</v>
      </c>
      <c r="K64" s="88">
        <f t="shared" si="2"/>
        <v>6</v>
      </c>
      <c r="L64" s="89"/>
      <c r="M64" s="90"/>
    </row>
    <row r="65" spans="1:13" s="2" customFormat="1" ht="12" x14ac:dyDescent="0.3">
      <c r="A65" s="45" t="s">
        <v>88</v>
      </c>
      <c r="B65" s="71" t="s">
        <v>98</v>
      </c>
      <c r="C65" s="72"/>
      <c r="D65" s="73"/>
      <c r="E65" s="46">
        <v>4</v>
      </c>
      <c r="F65" s="47">
        <v>0</v>
      </c>
      <c r="G65" s="47">
        <v>10</v>
      </c>
      <c r="H65" s="44">
        <f t="shared" si="0"/>
        <v>3</v>
      </c>
      <c r="I65" s="47">
        <v>1</v>
      </c>
      <c r="J65" s="47">
        <v>0</v>
      </c>
      <c r="K65" s="88">
        <f t="shared" si="2"/>
        <v>2.5</v>
      </c>
      <c r="L65" s="89"/>
      <c r="M65" s="90"/>
    </row>
    <row r="66" spans="1:13" s="2" customFormat="1" ht="12" x14ac:dyDescent="0.3">
      <c r="A66" s="45" t="s">
        <v>61</v>
      </c>
      <c r="B66" s="71" t="s">
        <v>97</v>
      </c>
      <c r="C66" s="72"/>
      <c r="D66" s="73"/>
      <c r="E66" s="46">
        <v>3</v>
      </c>
      <c r="F66" s="47">
        <v>1</v>
      </c>
      <c r="G66" s="47">
        <v>11</v>
      </c>
      <c r="H66" s="44">
        <f t="shared" si="0"/>
        <v>1</v>
      </c>
      <c r="I66" s="47">
        <v>0</v>
      </c>
      <c r="J66" s="47">
        <v>0</v>
      </c>
      <c r="K66" s="88">
        <f t="shared" si="2"/>
        <v>3.6666666666666665</v>
      </c>
      <c r="L66" s="89"/>
      <c r="M66" s="90"/>
    </row>
    <row r="67" spans="1:13" s="2" customFormat="1" ht="12" x14ac:dyDescent="0.3">
      <c r="A67" s="45" t="s">
        <v>113</v>
      </c>
      <c r="B67" s="101"/>
      <c r="C67" s="102"/>
      <c r="D67" s="103"/>
      <c r="E67" s="46"/>
      <c r="F67" s="47"/>
      <c r="G67" s="47"/>
      <c r="H67" s="44"/>
      <c r="I67" s="47"/>
      <c r="J67" s="47"/>
      <c r="K67" s="88"/>
      <c r="L67" s="89"/>
      <c r="M67" s="90"/>
    </row>
    <row r="68" spans="1:13" s="2" customFormat="1" ht="12" x14ac:dyDescent="0.3">
      <c r="A68" s="45" t="s">
        <v>114</v>
      </c>
      <c r="B68" s="101"/>
      <c r="C68" s="102"/>
      <c r="D68" s="103"/>
      <c r="E68" s="46"/>
      <c r="F68" s="47"/>
      <c r="G68" s="47"/>
      <c r="H68" s="44"/>
      <c r="I68" s="47"/>
      <c r="J68" s="47"/>
      <c r="K68" s="88"/>
      <c r="L68" s="89"/>
      <c r="M68" s="90"/>
    </row>
    <row r="69" spans="1:13" s="2" customFormat="1" ht="12" x14ac:dyDescent="0.3">
      <c r="A69" s="45" t="s">
        <v>115</v>
      </c>
      <c r="B69" s="101" t="s">
        <v>84</v>
      </c>
      <c r="C69" s="102"/>
      <c r="D69" s="103"/>
      <c r="E69" s="46"/>
      <c r="F69" s="47"/>
      <c r="G69" s="47"/>
      <c r="H69" s="47">
        <f>COUNTIF(E42:F52,"=Run")</f>
        <v>0</v>
      </c>
      <c r="I69" s="47"/>
      <c r="J69" s="47"/>
      <c r="K69" s="88"/>
      <c r="L69" s="89"/>
      <c r="M69" s="90"/>
    </row>
    <row r="70" spans="1:13" s="2" customFormat="1" ht="12" hidden="1" x14ac:dyDescent="0.3">
      <c r="A70" s="45" t="s">
        <v>116</v>
      </c>
    </row>
    <row r="71" spans="1:13" s="2" customFormat="1" ht="12" hidden="1" x14ac:dyDescent="0.3">
      <c r="A71" s="45" t="s">
        <v>117</v>
      </c>
    </row>
    <row r="72" spans="1:13" s="2" customFormat="1" ht="12" hidden="1" x14ac:dyDescent="0.3">
      <c r="A72" s="45" t="s">
        <v>118</v>
      </c>
      <c r="B72" s="48" t="s">
        <v>8</v>
      </c>
      <c r="C72" s="48" t="s">
        <v>62</v>
      </c>
      <c r="D72" s="48" t="s">
        <v>8</v>
      </c>
      <c r="E72" s="48" t="s">
        <v>62</v>
      </c>
      <c r="F72" s="48" t="s">
        <v>8</v>
      </c>
      <c r="G72" s="48" t="s">
        <v>62</v>
      </c>
      <c r="H72" s="48" t="s">
        <v>8</v>
      </c>
      <c r="I72" s="48" t="s">
        <v>62</v>
      </c>
      <c r="J72" s="48" t="s">
        <v>8</v>
      </c>
      <c r="K72" s="49"/>
      <c r="L72" s="49"/>
      <c r="M72" s="49"/>
    </row>
    <row r="73" spans="1:13" s="2" customFormat="1" ht="12" hidden="1" x14ac:dyDescent="0.3">
      <c r="A73" s="45" t="s">
        <v>119</v>
      </c>
      <c r="B73" s="51"/>
      <c r="C73" s="50">
        <v>11</v>
      </c>
      <c r="D73" s="51"/>
      <c r="E73" s="50">
        <v>21</v>
      </c>
      <c r="F73" s="52"/>
      <c r="G73" s="53"/>
      <c r="H73" s="52"/>
      <c r="I73" s="53"/>
      <c r="J73" s="52"/>
      <c r="K73" s="49"/>
      <c r="L73" s="49"/>
      <c r="M73" s="49"/>
    </row>
    <row r="74" spans="1:13" s="2" customFormat="1" ht="12" hidden="1" x14ac:dyDescent="0.3">
      <c r="A74" s="45" t="s">
        <v>120</v>
      </c>
      <c r="B74" s="51"/>
      <c r="C74" s="50">
        <v>12</v>
      </c>
      <c r="D74" s="51"/>
      <c r="E74" s="50">
        <v>22</v>
      </c>
      <c r="F74" s="52"/>
      <c r="G74" s="53"/>
      <c r="H74" s="52"/>
      <c r="I74" s="53"/>
      <c r="J74" s="52"/>
      <c r="K74" s="49"/>
      <c r="L74" s="49"/>
      <c r="M74" s="49"/>
    </row>
    <row r="75" spans="1:13" s="2" customFormat="1" ht="12" hidden="1" x14ac:dyDescent="0.3">
      <c r="A75" s="45" t="s">
        <v>121</v>
      </c>
      <c r="B75" s="51"/>
      <c r="C75" s="50">
        <v>13</v>
      </c>
      <c r="D75" s="51"/>
      <c r="E75" s="50">
        <v>23</v>
      </c>
      <c r="F75" s="52"/>
      <c r="G75" s="53"/>
      <c r="H75" s="52"/>
      <c r="I75" s="53"/>
      <c r="J75" s="52"/>
      <c r="K75" s="49"/>
      <c r="L75" s="49"/>
      <c r="M75" s="49"/>
    </row>
    <row r="76" spans="1:13" s="2" customFormat="1" ht="12" hidden="1" x14ac:dyDescent="0.3">
      <c r="A76" s="45" t="s">
        <v>122</v>
      </c>
      <c r="B76" s="51"/>
      <c r="C76" s="50">
        <v>14</v>
      </c>
      <c r="D76" s="51"/>
      <c r="E76" s="50">
        <v>24</v>
      </c>
      <c r="F76" s="52"/>
      <c r="G76" s="53"/>
      <c r="H76" s="52"/>
      <c r="I76" s="53"/>
      <c r="J76" s="52"/>
      <c r="K76" s="49"/>
      <c r="L76" s="49"/>
      <c r="M76" s="49"/>
    </row>
    <row r="77" spans="1:13" s="2" customFormat="1" ht="12" hidden="1" x14ac:dyDescent="0.3">
      <c r="A77" s="45" t="s">
        <v>123</v>
      </c>
      <c r="B77" s="51"/>
      <c r="C77" s="50">
        <v>15</v>
      </c>
      <c r="D77" s="51"/>
      <c r="E77" s="50">
        <v>25</v>
      </c>
      <c r="F77" s="52"/>
      <c r="G77" s="53"/>
      <c r="H77" s="52"/>
      <c r="I77" s="53"/>
      <c r="J77" s="52"/>
      <c r="K77" s="49"/>
      <c r="L77" s="49"/>
      <c r="M77" s="49"/>
    </row>
    <row r="78" spans="1:13" s="2" customFormat="1" ht="12" hidden="1" x14ac:dyDescent="0.3">
      <c r="A78" s="45" t="s">
        <v>124</v>
      </c>
      <c r="B78" s="51"/>
      <c r="C78" s="50">
        <v>16</v>
      </c>
      <c r="D78" s="51"/>
      <c r="E78" s="53"/>
      <c r="F78" s="52"/>
      <c r="G78" s="53"/>
      <c r="H78" s="52"/>
      <c r="I78" s="53"/>
      <c r="J78" s="52"/>
      <c r="K78" s="49"/>
      <c r="L78" s="49"/>
      <c r="M78" s="49"/>
    </row>
    <row r="79" spans="1:13" s="2" customFormat="1" ht="12" hidden="1" x14ac:dyDescent="0.3">
      <c r="A79" s="45" t="s">
        <v>125</v>
      </c>
      <c r="B79" s="51"/>
      <c r="C79" s="50">
        <v>17</v>
      </c>
      <c r="D79" s="51"/>
      <c r="E79" s="53"/>
      <c r="F79" s="52"/>
      <c r="G79" s="53"/>
      <c r="H79" s="52"/>
      <c r="I79" s="53"/>
      <c r="J79" s="52"/>
      <c r="K79" s="49"/>
      <c r="L79" s="49"/>
      <c r="M79" s="49"/>
    </row>
    <row r="80" spans="1:13" s="2" customFormat="1" ht="12" hidden="1" x14ac:dyDescent="0.3">
      <c r="A80" s="45" t="s">
        <v>126</v>
      </c>
      <c r="B80" s="51"/>
      <c r="C80" s="50">
        <v>18</v>
      </c>
      <c r="D80" s="51"/>
      <c r="E80" s="53"/>
      <c r="F80" s="52"/>
      <c r="G80" s="53"/>
      <c r="H80" s="52"/>
      <c r="I80" s="53"/>
      <c r="J80" s="52"/>
      <c r="K80" s="49"/>
      <c r="L80" s="49"/>
      <c r="M80" s="49"/>
    </row>
    <row r="81" spans="1:13" s="2" customFormat="1" ht="12" hidden="1" x14ac:dyDescent="0.3">
      <c r="A81" s="45" t="s">
        <v>127</v>
      </c>
      <c r="B81" s="51"/>
      <c r="C81" s="50">
        <v>19</v>
      </c>
      <c r="D81" s="51"/>
      <c r="E81" s="53"/>
      <c r="F81" s="52"/>
      <c r="G81" s="53"/>
      <c r="H81" s="52"/>
      <c r="I81" s="53"/>
      <c r="J81" s="52"/>
      <c r="K81" s="49"/>
      <c r="L81" s="49"/>
      <c r="M81" s="49"/>
    </row>
    <row r="82" spans="1:13" s="2" customFormat="1" ht="12" hidden="1" x14ac:dyDescent="0.3">
      <c r="A82" s="45" t="s">
        <v>128</v>
      </c>
      <c r="B82" s="51"/>
      <c r="C82" s="50">
        <v>20</v>
      </c>
      <c r="D82" s="51"/>
      <c r="E82" s="53"/>
      <c r="F82" s="52"/>
      <c r="G82" s="53"/>
      <c r="H82" s="52"/>
      <c r="I82" s="53"/>
      <c r="J82" s="52"/>
      <c r="K82" s="49"/>
      <c r="L82" s="49"/>
      <c r="M82" s="49"/>
    </row>
    <row r="83" spans="1:13" s="2" customFormat="1" ht="12" hidden="1" x14ac:dyDescent="0.3">
      <c r="A83" s="45" t="s">
        <v>129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s="2" customFormat="1" ht="12" hidden="1" x14ac:dyDescent="0.3">
      <c r="A84" s="45" t="s">
        <v>130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3" s="2" customFormat="1" ht="12" hidden="1" x14ac:dyDescent="0.3">
      <c r="A85" s="45" t="s">
        <v>131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1:13" s="2" customFormat="1" ht="12" hidden="1" x14ac:dyDescent="0.3">
      <c r="A86" s="45" t="s">
        <v>132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1:13" s="2" customFormat="1" ht="12" hidden="1" x14ac:dyDescent="0.3">
      <c r="A87" s="45" t="s">
        <v>133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1:13" s="2" customFormat="1" ht="12" x14ac:dyDescent="0.3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3" s="2" customFormat="1" ht="12" x14ac:dyDescent="0.3">
      <c r="A89" s="54"/>
      <c r="B89" s="91" t="s">
        <v>11</v>
      </c>
      <c r="C89" s="92"/>
      <c r="E89" s="40" t="s">
        <v>70</v>
      </c>
      <c r="F89" s="40" t="s">
        <v>81</v>
      </c>
      <c r="G89" s="40" t="s">
        <v>8</v>
      </c>
      <c r="H89" s="40" t="s">
        <v>70</v>
      </c>
      <c r="I89" s="40" t="s">
        <v>81</v>
      </c>
      <c r="J89" s="40" t="s">
        <v>8</v>
      </c>
      <c r="K89" s="54"/>
      <c r="L89" s="54"/>
      <c r="M89" s="54"/>
    </row>
    <row r="90" spans="1:13" s="2" customFormat="1" ht="12" x14ac:dyDescent="0.3">
      <c r="A90" s="54"/>
      <c r="B90" s="34" t="s">
        <v>53</v>
      </c>
      <c r="C90" s="44">
        <v>12</v>
      </c>
      <c r="D90" s="54"/>
      <c r="E90" s="34" t="s">
        <v>71</v>
      </c>
      <c r="F90" s="43"/>
      <c r="G90" s="44"/>
      <c r="H90" s="34" t="s">
        <v>76</v>
      </c>
      <c r="I90" s="43"/>
      <c r="J90" s="44"/>
      <c r="K90" s="54"/>
      <c r="L90" s="54"/>
      <c r="M90" s="54"/>
    </row>
    <row r="91" spans="1:13" s="2" customFormat="1" ht="12" x14ac:dyDescent="0.3">
      <c r="A91" s="54"/>
      <c r="B91" s="34" t="s">
        <v>35</v>
      </c>
      <c r="C91" s="44">
        <v>12</v>
      </c>
      <c r="D91" s="54"/>
      <c r="E91" s="34" t="s">
        <v>72</v>
      </c>
      <c r="F91" s="43"/>
      <c r="G91" s="44"/>
      <c r="H91" s="34" t="s">
        <v>77</v>
      </c>
      <c r="I91" s="43"/>
      <c r="J91" s="44"/>
      <c r="K91" s="54"/>
      <c r="L91" s="54"/>
      <c r="M91" s="54"/>
    </row>
    <row r="92" spans="1:13" s="2" customFormat="1" ht="12" x14ac:dyDescent="0.3">
      <c r="A92" s="54"/>
      <c r="B92" s="34" t="s">
        <v>67</v>
      </c>
      <c r="C92" s="44">
        <v>0</v>
      </c>
      <c r="D92" s="54"/>
      <c r="E92" s="34" t="s">
        <v>73</v>
      </c>
      <c r="F92" s="43"/>
      <c r="G92" s="44"/>
      <c r="H92" s="34" t="s">
        <v>78</v>
      </c>
      <c r="I92" s="43"/>
      <c r="J92" s="44"/>
      <c r="K92" s="54"/>
      <c r="L92" s="54"/>
      <c r="M92" s="54"/>
    </row>
    <row r="93" spans="1:13" s="2" customFormat="1" ht="12" x14ac:dyDescent="0.3">
      <c r="A93" s="54"/>
      <c r="B93" s="34" t="s">
        <v>68</v>
      </c>
      <c r="C93" s="44">
        <v>5</v>
      </c>
      <c r="D93" s="54"/>
      <c r="E93" s="34" t="s">
        <v>74</v>
      </c>
      <c r="F93" s="46"/>
      <c r="G93" s="47"/>
      <c r="H93" s="34" t="s">
        <v>79</v>
      </c>
      <c r="I93" s="46"/>
      <c r="J93" s="47"/>
      <c r="K93" s="54"/>
      <c r="L93" s="54"/>
      <c r="M93" s="54"/>
    </row>
    <row r="94" spans="1:13" s="2" customFormat="1" ht="12" x14ac:dyDescent="0.3">
      <c r="A94" s="54"/>
      <c r="B94" s="34" t="s">
        <v>69</v>
      </c>
      <c r="C94" s="47">
        <f>SUM(C90:C93)</f>
        <v>29</v>
      </c>
      <c r="D94" s="54"/>
      <c r="E94" s="34" t="s">
        <v>75</v>
      </c>
      <c r="F94" s="43"/>
      <c r="G94" s="44"/>
      <c r="H94" s="34" t="s">
        <v>80</v>
      </c>
      <c r="I94" s="43"/>
      <c r="J94" s="44"/>
      <c r="K94" s="54"/>
      <c r="L94" s="54"/>
      <c r="M94" s="54"/>
    </row>
    <row r="95" spans="1:13" s="2" customFormat="1" ht="12" x14ac:dyDescent="0.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s="2" customFormat="1" ht="12" x14ac:dyDescent="0.3">
      <c r="A96" s="113" t="s">
        <v>86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2" s="2" customFormat="1" ht="12" x14ac:dyDescent="0.3"/>
    <row r="98" spans="1:12" s="2" customFormat="1" ht="12" x14ac:dyDescent="0.3">
      <c r="A98" s="55" t="s">
        <v>38</v>
      </c>
      <c r="B98" s="93" t="str">
        <f>B56</f>
        <v>Hendricks XI</v>
      </c>
      <c r="C98" s="94"/>
      <c r="D98" s="94"/>
      <c r="E98" s="94"/>
      <c r="F98" s="94"/>
      <c r="G98" s="94"/>
      <c r="H98" s="94"/>
      <c r="I98" s="64"/>
      <c r="J98" s="63"/>
      <c r="K98" s="56"/>
    </row>
    <row r="99" spans="1:12" s="2" customFormat="1" ht="12" x14ac:dyDescent="0.3">
      <c r="A99" s="57" t="s">
        <v>39</v>
      </c>
      <c r="B99" s="111" t="s">
        <v>40</v>
      </c>
      <c r="C99" s="111"/>
      <c r="D99" s="111"/>
      <c r="E99" s="111" t="s">
        <v>41</v>
      </c>
      <c r="F99" s="111"/>
      <c r="G99" s="58" t="s">
        <v>42</v>
      </c>
      <c r="H99" s="58" t="s">
        <v>8</v>
      </c>
      <c r="I99" s="58" t="s">
        <v>44</v>
      </c>
      <c r="J99" s="58" t="s">
        <v>45</v>
      </c>
      <c r="K99" s="58" t="s">
        <v>46</v>
      </c>
    </row>
    <row r="100" spans="1:12" s="2" customFormat="1" ht="12" x14ac:dyDescent="0.3">
      <c r="A100" s="34">
        <v>1</v>
      </c>
      <c r="B100" s="86" t="s">
        <v>98</v>
      </c>
      <c r="C100" s="86"/>
      <c r="D100" s="86"/>
      <c r="E100" s="87" t="s">
        <v>47</v>
      </c>
      <c r="F100" s="87"/>
      <c r="G100" s="17" t="str">
        <f>B116</f>
        <v>Saril</v>
      </c>
      <c r="H100" s="35">
        <v>5</v>
      </c>
      <c r="I100" s="35">
        <v>39</v>
      </c>
      <c r="J100" s="35">
        <v>0</v>
      </c>
      <c r="K100" s="35">
        <v>0</v>
      </c>
    </row>
    <row r="101" spans="1:12" s="2" customFormat="1" ht="12" x14ac:dyDescent="0.3">
      <c r="A101" s="34">
        <v>2</v>
      </c>
      <c r="B101" s="86" t="s">
        <v>141</v>
      </c>
      <c r="C101" s="86"/>
      <c r="D101" s="86"/>
      <c r="E101" s="87" t="s">
        <v>47</v>
      </c>
      <c r="F101" s="87"/>
      <c r="G101" s="17" t="str">
        <f>B120</f>
        <v>Pete</v>
      </c>
      <c r="H101" s="35">
        <v>19</v>
      </c>
      <c r="I101" s="35">
        <v>73</v>
      </c>
      <c r="J101" s="35">
        <v>1</v>
      </c>
      <c r="K101" s="35">
        <v>0</v>
      </c>
    </row>
    <row r="102" spans="1:12" s="2" customFormat="1" ht="12" x14ac:dyDescent="0.3">
      <c r="A102" s="34">
        <v>3</v>
      </c>
      <c r="B102" s="86" t="s">
        <v>90</v>
      </c>
      <c r="C102" s="86"/>
      <c r="D102" s="86"/>
      <c r="E102" s="87" t="s">
        <v>146</v>
      </c>
      <c r="F102" s="87"/>
      <c r="G102" s="17" t="str">
        <f>B121</f>
        <v>Simon</v>
      </c>
      <c r="H102" s="35">
        <v>81</v>
      </c>
      <c r="I102" s="35">
        <v>68</v>
      </c>
      <c r="J102" s="35">
        <v>14</v>
      </c>
      <c r="K102" s="35">
        <v>2</v>
      </c>
    </row>
    <row r="103" spans="1:12" s="2" customFormat="1" ht="12" x14ac:dyDescent="0.3">
      <c r="A103" s="34">
        <v>4</v>
      </c>
      <c r="B103" s="86" t="s">
        <v>96</v>
      </c>
      <c r="C103" s="86"/>
      <c r="D103" s="86"/>
      <c r="E103" s="87" t="s">
        <v>47</v>
      </c>
      <c r="F103" s="87"/>
      <c r="G103" s="17" t="str">
        <f>B121</f>
        <v>Simon</v>
      </c>
      <c r="H103" s="35">
        <v>10</v>
      </c>
      <c r="I103" s="35">
        <v>32</v>
      </c>
      <c r="J103" s="35">
        <v>2</v>
      </c>
      <c r="K103" s="35">
        <v>0</v>
      </c>
    </row>
    <row r="104" spans="1:12" s="2" customFormat="1" ht="12" x14ac:dyDescent="0.3">
      <c r="A104" s="34">
        <v>5</v>
      </c>
      <c r="B104" s="86" t="s">
        <v>91</v>
      </c>
      <c r="C104" s="86"/>
      <c r="D104" s="86"/>
      <c r="E104" s="87" t="s">
        <v>47</v>
      </c>
      <c r="F104" s="87"/>
      <c r="G104" s="17" t="str">
        <f>B117</f>
        <v>Scott-Coombes</v>
      </c>
      <c r="H104" s="35">
        <v>22</v>
      </c>
      <c r="I104" s="35">
        <v>33</v>
      </c>
      <c r="J104" s="35">
        <v>3</v>
      </c>
      <c r="K104" s="35">
        <v>0</v>
      </c>
    </row>
    <row r="105" spans="1:12" s="2" customFormat="1" ht="12" x14ac:dyDescent="0.3">
      <c r="A105" s="34">
        <v>6</v>
      </c>
      <c r="B105" s="86" t="s">
        <v>142</v>
      </c>
      <c r="C105" s="86"/>
      <c r="D105" s="86"/>
      <c r="E105" s="87" t="s">
        <v>47</v>
      </c>
      <c r="F105" s="87"/>
      <c r="G105" s="17" t="str">
        <f>B122</f>
        <v>Davies</v>
      </c>
      <c r="H105" s="35">
        <v>0</v>
      </c>
      <c r="I105" s="35">
        <v>4</v>
      </c>
      <c r="J105" s="35">
        <v>0</v>
      </c>
      <c r="K105" s="35">
        <v>0</v>
      </c>
    </row>
    <row r="106" spans="1:12" s="2" customFormat="1" ht="12" x14ac:dyDescent="0.3">
      <c r="A106" s="34">
        <v>7</v>
      </c>
      <c r="B106" s="86" t="s">
        <v>97</v>
      </c>
      <c r="C106" s="86"/>
      <c r="D106" s="86"/>
      <c r="E106" s="87" t="s">
        <v>147</v>
      </c>
      <c r="F106" s="87"/>
      <c r="G106" s="17" t="str">
        <f>B122</f>
        <v>Davies</v>
      </c>
      <c r="H106" s="35">
        <v>0</v>
      </c>
      <c r="I106" s="35">
        <v>2</v>
      </c>
      <c r="J106" s="35">
        <v>0</v>
      </c>
      <c r="K106" s="35">
        <v>0</v>
      </c>
    </row>
    <row r="107" spans="1:12" s="2" customFormat="1" ht="12" x14ac:dyDescent="0.3">
      <c r="A107" s="34">
        <v>8</v>
      </c>
      <c r="B107" s="86" t="s">
        <v>136</v>
      </c>
      <c r="C107" s="86"/>
      <c r="D107" s="86"/>
      <c r="E107" s="87" t="s">
        <v>148</v>
      </c>
      <c r="F107" s="87"/>
      <c r="G107" s="17" t="str">
        <f>B121</f>
        <v>Simon</v>
      </c>
      <c r="H107" s="35">
        <v>3</v>
      </c>
      <c r="I107" s="35">
        <v>32</v>
      </c>
      <c r="J107" s="35">
        <v>0</v>
      </c>
      <c r="K107" s="35">
        <v>0</v>
      </c>
      <c r="L107" s="3"/>
    </row>
    <row r="108" spans="1:12" s="2" customFormat="1" ht="12" x14ac:dyDescent="0.3">
      <c r="A108" s="34">
        <v>9</v>
      </c>
      <c r="B108" s="86" t="s">
        <v>134</v>
      </c>
      <c r="C108" s="86"/>
      <c r="D108" s="86"/>
      <c r="E108" s="87" t="s">
        <v>147</v>
      </c>
      <c r="F108" s="87"/>
      <c r="G108" s="17" t="str">
        <f>B119</f>
        <v>Charlie</v>
      </c>
      <c r="H108" s="35">
        <v>15</v>
      </c>
      <c r="I108" s="35">
        <v>25</v>
      </c>
      <c r="J108" s="35">
        <v>2</v>
      </c>
      <c r="K108" s="35">
        <v>0</v>
      </c>
    </row>
    <row r="109" spans="1:12" s="2" customFormat="1" ht="12" x14ac:dyDescent="0.3">
      <c r="A109" s="34">
        <v>10</v>
      </c>
      <c r="B109" s="86" t="s">
        <v>95</v>
      </c>
      <c r="C109" s="86"/>
      <c r="D109" s="86"/>
      <c r="E109" s="87" t="s">
        <v>149</v>
      </c>
      <c r="F109" s="87"/>
      <c r="G109" s="17" t="str">
        <f>B119</f>
        <v>Charlie</v>
      </c>
      <c r="H109" s="35">
        <v>32</v>
      </c>
      <c r="I109" s="35">
        <v>30</v>
      </c>
      <c r="J109" s="35">
        <v>6</v>
      </c>
      <c r="K109" s="35">
        <v>0</v>
      </c>
    </row>
    <row r="110" spans="1:12" s="2" customFormat="1" ht="12" x14ac:dyDescent="0.3">
      <c r="A110" s="34">
        <v>11</v>
      </c>
      <c r="B110" s="86" t="s">
        <v>89</v>
      </c>
      <c r="C110" s="86"/>
      <c r="D110" s="86"/>
      <c r="E110" s="87" t="s">
        <v>47</v>
      </c>
      <c r="F110" s="87"/>
      <c r="G110" s="74" t="str">
        <f>B119</f>
        <v>Charlie</v>
      </c>
      <c r="H110" s="35">
        <v>7</v>
      </c>
      <c r="I110" s="35">
        <v>12</v>
      </c>
      <c r="J110" s="35">
        <v>0</v>
      </c>
      <c r="K110" s="35">
        <v>0</v>
      </c>
    </row>
    <row r="111" spans="1:12" s="2" customFormat="1" ht="12" x14ac:dyDescent="0.3">
      <c r="A111" s="34">
        <v>12</v>
      </c>
      <c r="B111" s="86" t="s">
        <v>135</v>
      </c>
      <c r="C111" s="86"/>
      <c r="D111" s="86"/>
      <c r="E111" s="87" t="s">
        <v>83</v>
      </c>
      <c r="F111" s="87"/>
      <c r="G111" s="17" t="s">
        <v>82</v>
      </c>
      <c r="H111" s="35">
        <v>5</v>
      </c>
      <c r="I111" s="35">
        <v>7</v>
      </c>
      <c r="J111" s="35">
        <v>1</v>
      </c>
      <c r="K111" s="35">
        <v>0</v>
      </c>
    </row>
    <row r="112" spans="1:12" s="2" customFormat="1" ht="12" x14ac:dyDescent="0.3">
      <c r="A112" s="36" t="s">
        <v>48</v>
      </c>
      <c r="B112" s="107"/>
      <c r="C112" s="107"/>
      <c r="D112" s="107"/>
      <c r="E112" s="107"/>
      <c r="F112" s="107"/>
      <c r="G112" s="59"/>
      <c r="H112" s="60">
        <f>SUM(H100:H111)</f>
        <v>199</v>
      </c>
      <c r="I112" s="61">
        <f>SUM(I100:I111)</f>
        <v>357</v>
      </c>
      <c r="J112" s="61">
        <f>SUM(J100:J111)</f>
        <v>29</v>
      </c>
      <c r="K112" s="61">
        <f>SUM(K100:K111)</f>
        <v>2</v>
      </c>
    </row>
    <row r="113" spans="1:13" s="2" customFormat="1" ht="12" x14ac:dyDescent="0.3"/>
    <row r="114" spans="1:13" s="2" customFormat="1" ht="12" x14ac:dyDescent="0.3">
      <c r="A114" s="62" t="s">
        <v>49</v>
      </c>
      <c r="B114" s="108" t="str">
        <f>IF(C10=A5, A5,E5)</f>
        <v>Plastics CC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0"/>
    </row>
    <row r="115" spans="1:13" s="2" customFormat="1" ht="12" x14ac:dyDescent="0.3">
      <c r="A115" s="57" t="s">
        <v>50</v>
      </c>
      <c r="B115" s="111" t="s">
        <v>51</v>
      </c>
      <c r="C115" s="111"/>
      <c r="D115" s="111"/>
      <c r="E115" s="58" t="s">
        <v>52</v>
      </c>
      <c r="F115" s="58" t="s">
        <v>43</v>
      </c>
      <c r="G115" s="58" t="s">
        <v>8</v>
      </c>
      <c r="H115" s="58" t="s">
        <v>9</v>
      </c>
      <c r="I115" s="58" t="s">
        <v>53</v>
      </c>
      <c r="J115" s="58" t="s">
        <v>54</v>
      </c>
      <c r="K115" s="111" t="s">
        <v>87</v>
      </c>
      <c r="L115" s="111"/>
      <c r="M115" s="112"/>
    </row>
    <row r="116" spans="1:13" s="2" customFormat="1" ht="12" x14ac:dyDescent="0.3">
      <c r="A116" s="34" t="s">
        <v>55</v>
      </c>
      <c r="B116" s="104" t="s">
        <v>111</v>
      </c>
      <c r="C116" s="105"/>
      <c r="D116" s="106"/>
      <c r="E116" s="43">
        <v>10</v>
      </c>
      <c r="F116" s="44">
        <v>3</v>
      </c>
      <c r="G116" s="44">
        <v>28</v>
      </c>
      <c r="H116" s="44">
        <f>COUNTIF($G$100:$G$111,"="&amp;B116)</f>
        <v>1</v>
      </c>
      <c r="I116" s="44"/>
      <c r="J116" s="44"/>
      <c r="K116" s="88">
        <f t="shared" ref="K116:K119" si="3">G116/E116</f>
        <v>2.8</v>
      </c>
      <c r="L116" s="89"/>
      <c r="M116" s="90"/>
    </row>
    <row r="117" spans="1:13" s="2" customFormat="1" ht="12" x14ac:dyDescent="0.3">
      <c r="A117" s="34" t="s">
        <v>56</v>
      </c>
      <c r="B117" s="104" t="s">
        <v>110</v>
      </c>
      <c r="C117" s="105"/>
      <c r="D117" s="106"/>
      <c r="E117" s="43">
        <v>13</v>
      </c>
      <c r="F117" s="44">
        <v>2</v>
      </c>
      <c r="G117" s="44">
        <v>43</v>
      </c>
      <c r="H117" s="44">
        <f t="shared" ref="H117:H123" si="4">COUNTIF($G$100:$G$111,"="&amp;B117)</f>
        <v>1</v>
      </c>
      <c r="I117" s="44"/>
      <c r="J117" s="44"/>
      <c r="K117" s="88">
        <f t="shared" si="3"/>
        <v>3.3076923076923075</v>
      </c>
      <c r="L117" s="89"/>
      <c r="M117" s="90"/>
    </row>
    <row r="118" spans="1:13" s="2" customFormat="1" ht="12" x14ac:dyDescent="0.3">
      <c r="A118" s="34" t="s">
        <v>57</v>
      </c>
      <c r="B118" s="104" t="s">
        <v>112</v>
      </c>
      <c r="C118" s="105"/>
      <c r="D118" s="106"/>
      <c r="E118" s="43">
        <v>6</v>
      </c>
      <c r="F118" s="44">
        <v>1</v>
      </c>
      <c r="G118" s="44">
        <v>35</v>
      </c>
      <c r="H118" s="44">
        <f t="shared" si="4"/>
        <v>0</v>
      </c>
      <c r="I118" s="44"/>
      <c r="J118" s="44"/>
      <c r="K118" s="88">
        <f t="shared" si="3"/>
        <v>5.833333333333333</v>
      </c>
      <c r="L118" s="89"/>
      <c r="M118" s="90"/>
    </row>
    <row r="119" spans="1:13" s="2" customFormat="1" ht="12" x14ac:dyDescent="0.3">
      <c r="A119" s="45" t="s">
        <v>58</v>
      </c>
      <c r="B119" s="104" t="s">
        <v>104</v>
      </c>
      <c r="C119" s="105"/>
      <c r="D119" s="106"/>
      <c r="E119" s="43">
        <f>38/6</f>
        <v>6.333333333333333</v>
      </c>
      <c r="F119" s="44">
        <v>0</v>
      </c>
      <c r="G119" s="44">
        <v>43</v>
      </c>
      <c r="H119" s="44">
        <f t="shared" si="4"/>
        <v>3</v>
      </c>
      <c r="I119" s="44"/>
      <c r="J119" s="44"/>
      <c r="K119" s="88">
        <f t="shared" si="3"/>
        <v>6.7894736842105265</v>
      </c>
      <c r="L119" s="89"/>
      <c r="M119" s="90"/>
    </row>
    <row r="120" spans="1:13" s="2" customFormat="1" ht="12" x14ac:dyDescent="0.3">
      <c r="A120" s="45" t="s">
        <v>59</v>
      </c>
      <c r="B120" s="101" t="s">
        <v>105</v>
      </c>
      <c r="C120" s="102"/>
      <c r="D120" s="103"/>
      <c r="E120" s="46">
        <v>6</v>
      </c>
      <c r="F120" s="47">
        <v>2</v>
      </c>
      <c r="G120" s="47">
        <v>7</v>
      </c>
      <c r="H120" s="44">
        <f t="shared" si="4"/>
        <v>1</v>
      </c>
      <c r="I120" s="47"/>
      <c r="J120" s="47"/>
      <c r="K120" s="88">
        <f t="shared" ref="K120" si="5">G120/E120</f>
        <v>1.1666666666666667</v>
      </c>
      <c r="L120" s="89"/>
      <c r="M120" s="90"/>
    </row>
    <row r="121" spans="1:13" s="2" customFormat="1" ht="12" x14ac:dyDescent="0.3">
      <c r="A121" s="45" t="s">
        <v>63</v>
      </c>
      <c r="B121" s="101" t="s">
        <v>143</v>
      </c>
      <c r="C121" s="102"/>
      <c r="D121" s="103"/>
      <c r="E121" s="46">
        <v>13</v>
      </c>
      <c r="F121" s="47">
        <v>1</v>
      </c>
      <c r="G121" s="47">
        <v>49</v>
      </c>
      <c r="H121" s="44">
        <f t="shared" si="4"/>
        <v>3</v>
      </c>
      <c r="I121" s="47"/>
      <c r="J121" s="47"/>
      <c r="K121" s="88">
        <f t="shared" ref="K121" si="6">G121/E121</f>
        <v>3.7692307692307692</v>
      </c>
      <c r="L121" s="89"/>
      <c r="M121" s="90"/>
    </row>
    <row r="122" spans="1:13" s="2" customFormat="1" ht="12" x14ac:dyDescent="0.3">
      <c r="A122" s="45" t="s">
        <v>60</v>
      </c>
      <c r="B122" s="101" t="s">
        <v>144</v>
      </c>
      <c r="C122" s="102"/>
      <c r="D122" s="103"/>
      <c r="E122" s="46">
        <v>3</v>
      </c>
      <c r="F122" s="47">
        <v>0</v>
      </c>
      <c r="G122" s="47">
        <v>12</v>
      </c>
      <c r="H122" s="44">
        <f t="shared" si="4"/>
        <v>2</v>
      </c>
      <c r="I122" s="47"/>
      <c r="J122" s="47"/>
      <c r="K122" s="88">
        <f t="shared" ref="K122" si="7">G122/E122</f>
        <v>4</v>
      </c>
      <c r="L122" s="89"/>
      <c r="M122" s="90"/>
    </row>
    <row r="123" spans="1:13" s="2" customFormat="1" ht="12" x14ac:dyDescent="0.3">
      <c r="A123" s="45" t="s">
        <v>64</v>
      </c>
      <c r="B123" s="101" t="s">
        <v>145</v>
      </c>
      <c r="C123" s="102"/>
      <c r="D123" s="103"/>
      <c r="E123" s="46">
        <v>4</v>
      </c>
      <c r="F123" s="47">
        <v>1</v>
      </c>
      <c r="G123" s="47">
        <v>14</v>
      </c>
      <c r="H123" s="44">
        <f t="shared" si="4"/>
        <v>0</v>
      </c>
      <c r="I123" s="47"/>
      <c r="J123" s="47"/>
      <c r="K123" s="88">
        <f t="shared" ref="K123" si="8">G123/E123</f>
        <v>3.5</v>
      </c>
      <c r="L123" s="89"/>
      <c r="M123" s="90"/>
    </row>
    <row r="124" spans="1:13" s="2" customFormat="1" ht="12" x14ac:dyDescent="0.3">
      <c r="A124" s="45"/>
      <c r="B124" s="65"/>
      <c r="C124" s="66"/>
      <c r="D124" s="67"/>
      <c r="E124" s="46"/>
      <c r="F124" s="47"/>
      <c r="G124" s="47"/>
      <c r="H124" s="47"/>
      <c r="I124" s="47"/>
      <c r="J124" s="47"/>
      <c r="K124" s="68"/>
      <c r="L124" s="69"/>
      <c r="M124" s="70"/>
    </row>
    <row r="125" spans="1:13" s="2" customFormat="1" ht="12" x14ac:dyDescent="0.3">
      <c r="A125" s="45"/>
      <c r="B125" s="101" t="s">
        <v>84</v>
      </c>
      <c r="C125" s="102"/>
      <c r="D125" s="103"/>
      <c r="E125" s="46"/>
      <c r="F125" s="47"/>
      <c r="G125" s="47"/>
      <c r="H125" s="47">
        <f>COUNTIF(E100:F111,"=Run")</f>
        <v>0</v>
      </c>
      <c r="I125" s="47"/>
      <c r="J125" s="47"/>
      <c r="K125" s="88"/>
      <c r="L125" s="89"/>
      <c r="M125" s="90"/>
    </row>
    <row r="126" spans="1:13" s="2" customFormat="1" ht="12" customHeight="1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s="2" customFormat="1" ht="12" customHeight="1" x14ac:dyDescent="0.3">
      <c r="A127" s="54"/>
      <c r="B127" s="91" t="s">
        <v>11</v>
      </c>
      <c r="C127" s="92"/>
      <c r="E127" s="40" t="s">
        <v>70</v>
      </c>
      <c r="F127" s="40" t="s">
        <v>81</v>
      </c>
      <c r="G127" s="40" t="s">
        <v>8</v>
      </c>
      <c r="H127" s="40" t="s">
        <v>70</v>
      </c>
      <c r="I127" s="40" t="s">
        <v>81</v>
      </c>
      <c r="J127" s="40" t="s">
        <v>8</v>
      </c>
    </row>
    <row r="128" spans="1:13" ht="12" customHeight="1" x14ac:dyDescent="0.35">
      <c r="A128" s="54"/>
      <c r="B128" s="34" t="s">
        <v>53</v>
      </c>
      <c r="C128" s="44">
        <v>24</v>
      </c>
      <c r="D128" s="54"/>
      <c r="E128" s="34" t="s">
        <v>71</v>
      </c>
      <c r="F128" s="43" t="str">
        <f>B100</f>
        <v>J Hewlett</v>
      </c>
      <c r="G128" s="44">
        <v>27</v>
      </c>
      <c r="H128" s="34" t="s">
        <v>76</v>
      </c>
      <c r="I128" s="43" t="str">
        <f>B106</f>
        <v>O May</v>
      </c>
      <c r="J128" s="44">
        <v>148</v>
      </c>
    </row>
    <row r="129" spans="1:13" ht="12" customHeight="1" x14ac:dyDescent="0.35">
      <c r="A129" s="54"/>
      <c r="B129" s="34" t="s">
        <v>35</v>
      </c>
      <c r="C129" s="44">
        <v>8</v>
      </c>
      <c r="D129" s="54"/>
      <c r="E129" s="34" t="s">
        <v>72</v>
      </c>
      <c r="F129" s="43" t="str">
        <f>B101</f>
        <v>T Saunders</v>
      </c>
      <c r="G129" s="44">
        <v>99</v>
      </c>
      <c r="H129" s="34" t="s">
        <v>77</v>
      </c>
      <c r="I129" s="43" t="str">
        <f>B104</f>
        <v>Q Khattak</v>
      </c>
      <c r="J129" s="44">
        <v>163</v>
      </c>
    </row>
    <row r="130" spans="1:13" ht="12" customHeight="1" x14ac:dyDescent="0.35">
      <c r="A130" s="54"/>
      <c r="B130" s="34" t="s">
        <v>67</v>
      </c>
      <c r="C130" s="44">
        <v>4</v>
      </c>
      <c r="D130" s="54"/>
      <c r="E130" s="34" t="s">
        <v>73</v>
      </c>
      <c r="F130" s="43" t="str">
        <f>B102</f>
        <v>R Quest</v>
      </c>
      <c r="G130" s="44">
        <v>130</v>
      </c>
      <c r="H130" s="34" t="s">
        <v>78</v>
      </c>
      <c r="I130" s="43" t="str">
        <f>B107</f>
        <v>J Peffers</v>
      </c>
      <c r="J130" s="44">
        <v>182</v>
      </c>
    </row>
    <row r="131" spans="1:13" ht="12" customHeight="1" x14ac:dyDescent="0.35">
      <c r="A131" s="54"/>
      <c r="B131" s="34" t="s">
        <v>68</v>
      </c>
      <c r="C131" s="44">
        <v>3</v>
      </c>
      <c r="D131" s="54"/>
      <c r="E131" s="34" t="s">
        <v>74</v>
      </c>
      <c r="F131" s="46" t="str">
        <f>B103</f>
        <v>O Madhani</v>
      </c>
      <c r="G131" s="47">
        <v>147</v>
      </c>
      <c r="H131" s="34" t="s">
        <v>79</v>
      </c>
      <c r="I131" s="46" t="str">
        <f>B108</f>
        <v>J Gilbert</v>
      </c>
      <c r="J131" s="47">
        <v>208</v>
      </c>
    </row>
    <row r="132" spans="1:13" ht="12" customHeight="1" x14ac:dyDescent="0.35">
      <c r="A132" s="54"/>
      <c r="B132" s="34" t="s">
        <v>69</v>
      </c>
      <c r="C132" s="47">
        <f>SUM(C128:C131)</f>
        <v>39</v>
      </c>
      <c r="D132" s="54"/>
      <c r="E132" s="34" t="s">
        <v>75</v>
      </c>
      <c r="F132" s="43" t="str">
        <f>B105</f>
        <v>S Minchinton</v>
      </c>
      <c r="G132" s="44">
        <v>148</v>
      </c>
      <c r="H132" s="34" t="s">
        <v>80</v>
      </c>
      <c r="I132" s="43" t="str">
        <f>B109</f>
        <v>E Robinson</v>
      </c>
      <c r="J132" s="44">
        <v>231</v>
      </c>
    </row>
    <row r="133" spans="1:13" ht="12" customHeight="1" x14ac:dyDescent="0.35">
      <c r="H133" s="34" t="s">
        <v>150</v>
      </c>
      <c r="I133" s="43" t="str">
        <f>B110</f>
        <v>A Shah</v>
      </c>
      <c r="J133" s="44">
        <v>238</v>
      </c>
    </row>
    <row r="134" spans="1:13" ht="12" customHeight="1" x14ac:dyDescent="0.35"/>
    <row r="135" spans="1:13" ht="12" customHeight="1" x14ac:dyDescent="0.35">
      <c r="A135" s="113" t="s">
        <v>153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" customHeight="1" x14ac:dyDescent="0.35">
      <c r="A137" s="31" t="s">
        <v>38</v>
      </c>
      <c r="B137" s="95" t="str">
        <f>E5</f>
        <v>Plastics CC</v>
      </c>
      <c r="C137" s="96"/>
      <c r="D137" s="96"/>
      <c r="E137" s="96"/>
      <c r="F137" s="96"/>
      <c r="G137" s="96"/>
      <c r="H137" s="96"/>
      <c r="I137" s="96"/>
      <c r="J137" s="96"/>
      <c r="K137" s="97"/>
      <c r="L137" s="2"/>
      <c r="M137" s="2"/>
    </row>
    <row r="138" spans="1:13" ht="12" customHeight="1" x14ac:dyDescent="0.35">
      <c r="A138" s="32" t="s">
        <v>39</v>
      </c>
      <c r="B138" s="119" t="s">
        <v>40</v>
      </c>
      <c r="C138" s="119"/>
      <c r="D138" s="119"/>
      <c r="E138" s="119" t="s">
        <v>41</v>
      </c>
      <c r="F138" s="119"/>
      <c r="G138" s="76" t="s">
        <v>42</v>
      </c>
      <c r="H138" s="76" t="s">
        <v>8</v>
      </c>
      <c r="I138" s="76" t="s">
        <v>44</v>
      </c>
      <c r="J138" s="76" t="s">
        <v>45</v>
      </c>
      <c r="K138" s="76" t="s">
        <v>46</v>
      </c>
      <c r="L138" s="2"/>
      <c r="M138" s="2"/>
    </row>
    <row r="139" spans="1:13" ht="12" customHeight="1" x14ac:dyDescent="0.35">
      <c r="A139" s="34">
        <v>1</v>
      </c>
      <c r="B139" s="86" t="s">
        <v>103</v>
      </c>
      <c r="C139" s="86"/>
      <c r="D139" s="86"/>
      <c r="E139" s="87" t="s">
        <v>155</v>
      </c>
      <c r="F139" s="87"/>
      <c r="G139" s="75" t="str">
        <f>B156</f>
        <v>H Wickham</v>
      </c>
      <c r="H139" s="35">
        <v>8</v>
      </c>
      <c r="I139" s="35"/>
      <c r="J139" s="35"/>
      <c r="K139" s="35"/>
      <c r="L139" s="2"/>
      <c r="M139" s="2"/>
    </row>
    <row r="140" spans="1:13" ht="12" customHeight="1" x14ac:dyDescent="0.35">
      <c r="A140" s="34">
        <v>2</v>
      </c>
      <c r="B140" s="86" t="s">
        <v>102</v>
      </c>
      <c r="C140" s="86"/>
      <c r="D140" s="86"/>
      <c r="E140" s="87" t="s">
        <v>156</v>
      </c>
      <c r="F140" s="87"/>
      <c r="G140" s="75" t="str">
        <f>B154</f>
        <v>E Robinson</v>
      </c>
      <c r="H140" s="35">
        <v>10</v>
      </c>
      <c r="I140" s="35"/>
      <c r="J140" s="35"/>
      <c r="K140" s="35"/>
      <c r="L140" s="2"/>
      <c r="M140" s="2"/>
    </row>
    <row r="141" spans="1:13" ht="12" customHeight="1" x14ac:dyDescent="0.35">
      <c r="A141" s="34">
        <v>3</v>
      </c>
      <c r="B141" s="86" t="s">
        <v>154</v>
      </c>
      <c r="C141" s="86"/>
      <c r="D141" s="86"/>
      <c r="E141" s="87" t="s">
        <v>157</v>
      </c>
      <c r="F141" s="87"/>
      <c r="G141" s="75" t="str">
        <f>B154</f>
        <v>E Robinson</v>
      </c>
      <c r="H141" s="35">
        <v>2</v>
      </c>
      <c r="I141" s="35"/>
      <c r="J141" s="35"/>
      <c r="K141" s="35"/>
      <c r="L141" s="2"/>
      <c r="M141" s="2"/>
    </row>
    <row r="142" spans="1:13" ht="12" customHeight="1" x14ac:dyDescent="0.35">
      <c r="A142" s="34">
        <v>4</v>
      </c>
      <c r="B142" s="86" t="s">
        <v>108</v>
      </c>
      <c r="C142" s="86"/>
      <c r="D142" s="86"/>
      <c r="E142" s="87" t="s">
        <v>47</v>
      </c>
      <c r="F142" s="87"/>
      <c r="G142" s="75" t="str">
        <f>B160</f>
        <v>J Gilbert</v>
      </c>
      <c r="H142" s="35">
        <v>25</v>
      </c>
      <c r="I142" s="35"/>
      <c r="J142" s="35"/>
      <c r="K142" s="35"/>
      <c r="L142" s="2"/>
      <c r="M142" s="2"/>
    </row>
    <row r="143" spans="1:13" ht="12" customHeight="1" x14ac:dyDescent="0.35">
      <c r="A143" s="34">
        <v>5</v>
      </c>
      <c r="B143" s="86" t="s">
        <v>104</v>
      </c>
      <c r="C143" s="86"/>
      <c r="D143" s="86"/>
      <c r="E143" s="87" t="s">
        <v>47</v>
      </c>
      <c r="F143" s="87"/>
      <c r="G143" s="75" t="str">
        <f>B159</f>
        <v>R Quest</v>
      </c>
      <c r="H143" s="35">
        <v>42</v>
      </c>
      <c r="I143" s="35"/>
      <c r="J143" s="35"/>
      <c r="K143" s="35"/>
      <c r="L143" s="2"/>
      <c r="M143" s="2"/>
    </row>
    <row r="144" spans="1:13" ht="12" customHeight="1" x14ac:dyDescent="0.35">
      <c r="A144" s="34">
        <v>6</v>
      </c>
      <c r="B144" s="86" t="s">
        <v>107</v>
      </c>
      <c r="C144" s="86"/>
      <c r="D144" s="86"/>
      <c r="E144" s="87" t="s">
        <v>47</v>
      </c>
      <c r="F144" s="87"/>
      <c r="G144" s="75" t="str">
        <f>B160</f>
        <v>J Gilbert</v>
      </c>
      <c r="H144" s="35">
        <v>0</v>
      </c>
      <c r="I144" s="35"/>
      <c r="J144" s="35"/>
      <c r="K144" s="35"/>
      <c r="L144" s="2"/>
      <c r="M144" s="2"/>
    </row>
    <row r="145" spans="1:13" ht="12" customHeight="1" x14ac:dyDescent="0.35">
      <c r="A145" s="34">
        <v>7</v>
      </c>
      <c r="B145" s="86" t="s">
        <v>106</v>
      </c>
      <c r="C145" s="86"/>
      <c r="D145" s="86"/>
      <c r="E145" s="87" t="s">
        <v>47</v>
      </c>
      <c r="F145" s="87"/>
      <c r="G145" s="75" t="str">
        <f>B156</f>
        <v>H Wickham</v>
      </c>
      <c r="H145" s="35">
        <v>10</v>
      </c>
      <c r="I145" s="35"/>
      <c r="J145" s="35"/>
      <c r="K145" s="35"/>
      <c r="L145" s="2"/>
      <c r="M145" s="2"/>
    </row>
    <row r="146" spans="1:13" ht="12" customHeight="1" x14ac:dyDescent="0.35">
      <c r="A146" s="34">
        <v>8</v>
      </c>
      <c r="B146" s="86" t="s">
        <v>109</v>
      </c>
      <c r="C146" s="86"/>
      <c r="D146" s="86"/>
      <c r="E146" s="87" t="s">
        <v>92</v>
      </c>
      <c r="F146" s="87"/>
      <c r="G146" s="75" t="str">
        <f>B163</f>
        <v>O May</v>
      </c>
      <c r="H146" s="35">
        <v>1</v>
      </c>
      <c r="I146" s="35"/>
      <c r="J146" s="35"/>
      <c r="K146" s="35"/>
      <c r="L146" s="2"/>
      <c r="M146" s="2"/>
    </row>
    <row r="147" spans="1:13" ht="12" customHeight="1" x14ac:dyDescent="0.35">
      <c r="A147" s="34">
        <v>9</v>
      </c>
      <c r="B147" s="86" t="s">
        <v>145</v>
      </c>
      <c r="C147" s="86"/>
      <c r="D147" s="86"/>
      <c r="E147" s="87" t="s">
        <v>47</v>
      </c>
      <c r="F147" s="87"/>
      <c r="G147" s="75" t="str">
        <f>B156</f>
        <v>H Wickham</v>
      </c>
      <c r="H147" s="35">
        <v>4</v>
      </c>
      <c r="I147" s="35"/>
      <c r="J147" s="35"/>
      <c r="K147" s="35"/>
      <c r="L147" s="2"/>
      <c r="M147" s="2"/>
    </row>
    <row r="148" spans="1:13" ht="12" customHeight="1" x14ac:dyDescent="0.35">
      <c r="A148" s="34">
        <v>10</v>
      </c>
      <c r="B148" s="86" t="s">
        <v>111</v>
      </c>
      <c r="C148" s="86"/>
      <c r="D148" s="86"/>
      <c r="E148" s="87" t="s">
        <v>47</v>
      </c>
      <c r="F148" s="87"/>
      <c r="G148" s="75" t="str">
        <f>B161</f>
        <v>Q Khattak</v>
      </c>
      <c r="H148" s="35">
        <v>1</v>
      </c>
      <c r="I148" s="35"/>
      <c r="J148" s="35"/>
      <c r="K148" s="35"/>
      <c r="L148" s="2"/>
      <c r="M148" s="2"/>
    </row>
    <row r="149" spans="1:13" ht="12" customHeight="1" x14ac:dyDescent="0.35">
      <c r="A149" s="34">
        <v>11</v>
      </c>
      <c r="B149" s="86" t="s">
        <v>143</v>
      </c>
      <c r="C149" s="86"/>
      <c r="D149" s="86"/>
      <c r="E149" s="87" t="s">
        <v>83</v>
      </c>
      <c r="F149" s="87"/>
      <c r="G149" s="75" t="s">
        <v>82</v>
      </c>
      <c r="H149" s="35">
        <v>0</v>
      </c>
      <c r="I149" s="35"/>
      <c r="J149" s="35"/>
      <c r="K149" s="35"/>
      <c r="L149" s="2"/>
      <c r="M149" s="2"/>
    </row>
    <row r="150" spans="1:13" ht="12" customHeight="1" x14ac:dyDescent="0.35">
      <c r="A150" s="36" t="s">
        <v>48</v>
      </c>
      <c r="B150" s="114"/>
      <c r="C150" s="114"/>
      <c r="D150" s="114"/>
      <c r="E150" s="115"/>
      <c r="F150" s="115"/>
      <c r="G150" s="37"/>
      <c r="H150" s="38">
        <f>SUM(H139:H149)</f>
        <v>103</v>
      </c>
      <c r="I150" s="39"/>
      <c r="J150" s="39">
        <f>SUM(J139:J149)</f>
        <v>0</v>
      </c>
      <c r="K150" s="39">
        <f>SUM(K139:K149)</f>
        <v>0</v>
      </c>
      <c r="L150" s="2"/>
      <c r="M150" s="2"/>
    </row>
    <row r="151" spans="1:13" ht="12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" customHeight="1" x14ac:dyDescent="0.35">
      <c r="A152" s="40" t="s">
        <v>49</v>
      </c>
      <c r="B152" s="95" t="str">
        <f>E5</f>
        <v>Plastics CC</v>
      </c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116"/>
    </row>
    <row r="153" spans="1:13" ht="12" customHeight="1" x14ac:dyDescent="0.35">
      <c r="A153" s="41" t="s">
        <v>50</v>
      </c>
      <c r="B153" s="117" t="s">
        <v>51</v>
      </c>
      <c r="C153" s="117"/>
      <c r="D153" s="117"/>
      <c r="E153" s="80" t="s">
        <v>52</v>
      </c>
      <c r="F153" s="80" t="s">
        <v>43</v>
      </c>
      <c r="G153" s="80" t="s">
        <v>8</v>
      </c>
      <c r="H153" s="80" t="s">
        <v>9</v>
      </c>
      <c r="I153" s="80" t="s">
        <v>53</v>
      </c>
      <c r="J153" s="80" t="s">
        <v>35</v>
      </c>
      <c r="K153" s="111" t="s">
        <v>87</v>
      </c>
      <c r="L153" s="111"/>
      <c r="M153" s="112"/>
    </row>
    <row r="154" spans="1:13" ht="12" customHeight="1" x14ac:dyDescent="0.35">
      <c r="A154" s="34" t="s">
        <v>55</v>
      </c>
      <c r="B154" s="104" t="s">
        <v>95</v>
      </c>
      <c r="C154" s="105"/>
      <c r="D154" s="106"/>
      <c r="E154" s="43">
        <v>5</v>
      </c>
      <c r="F154" s="44">
        <v>0</v>
      </c>
      <c r="G154" s="44">
        <v>17</v>
      </c>
      <c r="H154" s="44">
        <f>COUNTIF($G$139:$G$149,"="&amp;B154)</f>
        <v>2</v>
      </c>
      <c r="I154" s="44">
        <v>0</v>
      </c>
      <c r="J154" s="44">
        <v>1</v>
      </c>
      <c r="K154" s="88">
        <f t="shared" ref="K154:K155" si="9">G154/E154</f>
        <v>3.4</v>
      </c>
      <c r="L154" s="89"/>
      <c r="M154" s="90"/>
    </row>
    <row r="155" spans="1:13" ht="12" customHeight="1" x14ac:dyDescent="0.35">
      <c r="A155" s="34" t="s">
        <v>56</v>
      </c>
      <c r="B155" s="104" t="s">
        <v>98</v>
      </c>
      <c r="C155" s="105"/>
      <c r="D155" s="106"/>
      <c r="E155" s="43">
        <v>2</v>
      </c>
      <c r="F155" s="44">
        <v>0</v>
      </c>
      <c r="G155" s="44">
        <v>10</v>
      </c>
      <c r="H155" s="44">
        <f t="shared" ref="H155:H163" si="10">COUNTIF($G$139:$G$149,"="&amp;B155)</f>
        <v>0</v>
      </c>
      <c r="I155" s="44">
        <v>0</v>
      </c>
      <c r="J155" s="44">
        <v>0</v>
      </c>
      <c r="K155" s="88">
        <f t="shared" si="9"/>
        <v>5</v>
      </c>
      <c r="L155" s="89"/>
      <c r="M155" s="90"/>
    </row>
    <row r="156" spans="1:13" ht="12" customHeight="1" x14ac:dyDescent="0.35">
      <c r="A156" s="34" t="s">
        <v>57</v>
      </c>
      <c r="B156" s="104" t="s">
        <v>135</v>
      </c>
      <c r="C156" s="105"/>
      <c r="D156" s="106"/>
      <c r="E156" s="43">
        <v>6</v>
      </c>
      <c r="F156" s="44">
        <v>2</v>
      </c>
      <c r="G156" s="44">
        <v>11</v>
      </c>
      <c r="H156" s="44">
        <f t="shared" si="10"/>
        <v>3</v>
      </c>
      <c r="I156" s="44">
        <v>1</v>
      </c>
      <c r="J156" s="44">
        <v>2</v>
      </c>
      <c r="K156" s="88">
        <f>G156/E156</f>
        <v>1.8333333333333333</v>
      </c>
      <c r="L156" s="89"/>
      <c r="M156" s="90"/>
    </row>
    <row r="157" spans="1:13" ht="12" customHeight="1" x14ac:dyDescent="0.35">
      <c r="A157" s="45" t="s">
        <v>58</v>
      </c>
      <c r="B157" s="104" t="s">
        <v>136</v>
      </c>
      <c r="C157" s="105"/>
      <c r="D157" s="106"/>
      <c r="E157" s="43">
        <v>3</v>
      </c>
      <c r="F157" s="44">
        <v>0</v>
      </c>
      <c r="G157" s="44">
        <v>18</v>
      </c>
      <c r="H157" s="44">
        <f t="shared" si="10"/>
        <v>0</v>
      </c>
      <c r="I157" s="44">
        <v>0</v>
      </c>
      <c r="J157" s="44">
        <v>4</v>
      </c>
      <c r="K157" s="88">
        <f t="shared" ref="K157:K162" si="11">G157/E157</f>
        <v>6</v>
      </c>
      <c r="L157" s="89"/>
      <c r="M157" s="90"/>
    </row>
    <row r="158" spans="1:13" ht="12" customHeight="1" x14ac:dyDescent="0.35">
      <c r="A158" s="45" t="s">
        <v>59</v>
      </c>
      <c r="B158" s="101" t="s">
        <v>89</v>
      </c>
      <c r="C158" s="102"/>
      <c r="D158" s="103"/>
      <c r="E158" s="46">
        <v>3</v>
      </c>
      <c r="F158" s="47">
        <v>0</v>
      </c>
      <c r="G158" s="47">
        <v>22</v>
      </c>
      <c r="H158" s="44">
        <f t="shared" si="10"/>
        <v>0</v>
      </c>
      <c r="I158" s="47">
        <v>0</v>
      </c>
      <c r="J158" s="47">
        <v>2</v>
      </c>
      <c r="K158" s="88">
        <f t="shared" si="11"/>
        <v>7.333333333333333</v>
      </c>
      <c r="L158" s="89"/>
      <c r="M158" s="90"/>
    </row>
    <row r="159" spans="1:13" ht="12" customHeight="1" x14ac:dyDescent="0.35">
      <c r="A159" s="45" t="s">
        <v>63</v>
      </c>
      <c r="B159" s="82" t="s">
        <v>90</v>
      </c>
      <c r="C159" s="83"/>
      <c r="D159" s="84"/>
      <c r="E159" s="46">
        <v>7</v>
      </c>
      <c r="F159" s="47">
        <v>0</v>
      </c>
      <c r="G159" s="47">
        <v>24</v>
      </c>
      <c r="H159" s="44">
        <f t="shared" si="10"/>
        <v>1</v>
      </c>
      <c r="I159" s="47">
        <v>0</v>
      </c>
      <c r="J159" s="47">
        <v>0</v>
      </c>
      <c r="K159" s="88">
        <f t="shared" si="11"/>
        <v>3.4285714285714284</v>
      </c>
      <c r="L159" s="89"/>
      <c r="M159" s="90"/>
    </row>
    <row r="160" spans="1:13" ht="12" customHeight="1" x14ac:dyDescent="0.35">
      <c r="A160" s="45" t="s">
        <v>60</v>
      </c>
      <c r="B160" s="82" t="s">
        <v>134</v>
      </c>
      <c r="C160" s="83"/>
      <c r="D160" s="84"/>
      <c r="E160" s="46">
        <v>6</v>
      </c>
      <c r="F160" s="47">
        <v>0</v>
      </c>
      <c r="G160" s="47">
        <v>17</v>
      </c>
      <c r="H160" s="44">
        <f t="shared" si="10"/>
        <v>2</v>
      </c>
      <c r="I160" s="47">
        <v>3</v>
      </c>
      <c r="J160" s="47">
        <v>1</v>
      </c>
      <c r="K160" s="88">
        <f t="shared" si="11"/>
        <v>2.8333333333333335</v>
      </c>
      <c r="L160" s="89"/>
      <c r="M160" s="90"/>
    </row>
    <row r="161" spans="1:13" ht="12" customHeight="1" x14ac:dyDescent="0.35">
      <c r="A161" s="45" t="s">
        <v>88</v>
      </c>
      <c r="B161" s="82" t="s">
        <v>91</v>
      </c>
      <c r="C161" s="83"/>
      <c r="D161" s="84"/>
      <c r="E161" s="46">
        <v>5</v>
      </c>
      <c r="F161" s="47">
        <v>3</v>
      </c>
      <c r="G161" s="47">
        <v>7</v>
      </c>
      <c r="H161" s="44">
        <f t="shared" si="10"/>
        <v>1</v>
      </c>
      <c r="I161" s="47">
        <v>1</v>
      </c>
      <c r="J161" s="47">
        <v>0</v>
      </c>
      <c r="K161" s="88">
        <f t="shared" si="11"/>
        <v>1.4</v>
      </c>
      <c r="L161" s="89"/>
      <c r="M161" s="90"/>
    </row>
    <row r="162" spans="1:13" ht="12" customHeight="1" x14ac:dyDescent="0.35">
      <c r="A162" s="45" t="s">
        <v>61</v>
      </c>
      <c r="B162" s="82" t="s">
        <v>96</v>
      </c>
      <c r="C162" s="83"/>
      <c r="D162" s="84"/>
      <c r="E162" s="46">
        <v>1</v>
      </c>
      <c r="F162" s="47">
        <v>0</v>
      </c>
      <c r="G162" s="47">
        <v>3</v>
      </c>
      <c r="H162" s="44">
        <f>COUNTIF($G$139:$G$149,"="&amp;B162)</f>
        <v>0</v>
      </c>
      <c r="I162" s="47">
        <v>2</v>
      </c>
      <c r="J162" s="47">
        <v>0</v>
      </c>
      <c r="K162" s="88">
        <f t="shared" si="11"/>
        <v>3</v>
      </c>
      <c r="L162" s="89"/>
      <c r="M162" s="90"/>
    </row>
    <row r="163" spans="1:13" ht="12" customHeight="1" x14ac:dyDescent="0.35">
      <c r="A163" s="45" t="s">
        <v>113</v>
      </c>
      <c r="B163" s="101" t="s">
        <v>97</v>
      </c>
      <c r="C163" s="102"/>
      <c r="D163" s="103"/>
      <c r="E163" s="46">
        <f>4/6</f>
        <v>0.66666666666666663</v>
      </c>
      <c r="F163" s="47">
        <v>0</v>
      </c>
      <c r="G163" s="47">
        <v>0</v>
      </c>
      <c r="H163" s="44">
        <f t="shared" si="10"/>
        <v>1</v>
      </c>
      <c r="I163" s="47">
        <v>0</v>
      </c>
      <c r="J163" s="47">
        <v>0</v>
      </c>
      <c r="K163" s="88">
        <f t="shared" ref="K163" si="12">G163/E163</f>
        <v>0</v>
      </c>
      <c r="L163" s="89"/>
      <c r="M163" s="90"/>
    </row>
    <row r="164" spans="1:13" ht="12" customHeight="1" x14ac:dyDescent="0.35">
      <c r="A164" s="45" t="s">
        <v>114</v>
      </c>
      <c r="B164" s="101"/>
      <c r="C164" s="102"/>
      <c r="D164" s="103"/>
      <c r="E164" s="46"/>
      <c r="F164" s="47"/>
      <c r="G164" s="47"/>
      <c r="H164" s="44"/>
      <c r="I164" s="47"/>
      <c r="J164" s="47"/>
      <c r="K164" s="88"/>
      <c r="L164" s="89"/>
      <c r="M164" s="90"/>
    </row>
    <row r="165" spans="1:13" ht="12" customHeight="1" x14ac:dyDescent="0.35">
      <c r="A165" s="45" t="s">
        <v>115</v>
      </c>
      <c r="B165" s="101" t="s">
        <v>84</v>
      </c>
      <c r="C165" s="102"/>
      <c r="D165" s="103"/>
      <c r="E165" s="46"/>
      <c r="F165" s="47"/>
      <c r="G165" s="47"/>
      <c r="H165" s="47">
        <f>COUNTIF(E139:F149,"=Run")</f>
        <v>0</v>
      </c>
      <c r="I165" s="47"/>
      <c r="J165" s="47"/>
      <c r="K165" s="88"/>
      <c r="L165" s="89"/>
      <c r="M165" s="90"/>
    </row>
    <row r="166" spans="1:13" ht="12" customHeight="1" x14ac:dyDescent="0.3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1:13" ht="12" customHeight="1" x14ac:dyDescent="0.35">
      <c r="A167" s="54"/>
      <c r="B167" s="91" t="s">
        <v>11</v>
      </c>
      <c r="C167" s="92"/>
      <c r="D167" s="2"/>
      <c r="E167" s="40" t="s">
        <v>70</v>
      </c>
      <c r="F167" s="40" t="s">
        <v>81</v>
      </c>
      <c r="G167" s="40" t="s">
        <v>8</v>
      </c>
      <c r="H167" s="40" t="s">
        <v>70</v>
      </c>
      <c r="I167" s="40" t="s">
        <v>81</v>
      </c>
      <c r="J167" s="40" t="s">
        <v>8</v>
      </c>
      <c r="K167" s="54"/>
      <c r="L167" s="54"/>
      <c r="M167" s="54"/>
    </row>
    <row r="168" spans="1:13" ht="12" customHeight="1" x14ac:dyDescent="0.35">
      <c r="A168" s="54"/>
      <c r="B168" s="34" t="s">
        <v>53</v>
      </c>
      <c r="C168" s="44">
        <v>6</v>
      </c>
      <c r="D168" s="54"/>
      <c r="E168" s="34" t="s">
        <v>71</v>
      </c>
      <c r="F168" s="43"/>
      <c r="G168" s="44"/>
      <c r="H168" s="34" t="s">
        <v>76</v>
      </c>
      <c r="I168" s="43"/>
      <c r="J168" s="44"/>
      <c r="K168" s="54"/>
      <c r="L168" s="54"/>
      <c r="M168" s="54"/>
    </row>
    <row r="169" spans="1:13" ht="12" customHeight="1" x14ac:dyDescent="0.35">
      <c r="A169" s="54"/>
      <c r="B169" s="34" t="s">
        <v>35</v>
      </c>
      <c r="C169" s="44">
        <v>11</v>
      </c>
      <c r="D169" s="54"/>
      <c r="E169" s="34" t="s">
        <v>72</v>
      </c>
      <c r="F169" s="43"/>
      <c r="G169" s="44"/>
      <c r="H169" s="34" t="s">
        <v>77</v>
      </c>
      <c r="I169" s="43"/>
      <c r="J169" s="44"/>
      <c r="K169" s="54"/>
      <c r="L169" s="54"/>
      <c r="M169" s="54"/>
    </row>
    <row r="170" spans="1:13" ht="12" customHeight="1" x14ac:dyDescent="0.35">
      <c r="A170" s="54"/>
      <c r="B170" s="34" t="s">
        <v>67</v>
      </c>
      <c r="C170" s="44">
        <v>1</v>
      </c>
      <c r="D170" s="54"/>
      <c r="E170" s="34" t="s">
        <v>73</v>
      </c>
      <c r="F170" s="43"/>
      <c r="G170" s="44"/>
      <c r="H170" s="34" t="s">
        <v>78</v>
      </c>
      <c r="I170" s="43"/>
      <c r="J170" s="44"/>
      <c r="K170" s="54"/>
      <c r="L170" s="54"/>
      <c r="M170" s="54"/>
    </row>
    <row r="171" spans="1:13" ht="12" customHeight="1" x14ac:dyDescent="0.35">
      <c r="A171" s="54"/>
      <c r="B171" s="34" t="s">
        <v>68</v>
      </c>
      <c r="C171" s="44">
        <v>5</v>
      </c>
      <c r="D171" s="54"/>
      <c r="E171" s="34" t="s">
        <v>74</v>
      </c>
      <c r="F171" s="46"/>
      <c r="G171" s="47"/>
      <c r="H171" s="34" t="s">
        <v>79</v>
      </c>
      <c r="I171" s="46"/>
      <c r="J171" s="47"/>
      <c r="K171" s="54"/>
      <c r="L171" s="54"/>
      <c r="M171" s="54"/>
    </row>
    <row r="172" spans="1:13" ht="12" customHeight="1" x14ac:dyDescent="0.35">
      <c r="A172" s="54"/>
      <c r="B172" s="34" t="s">
        <v>69</v>
      </c>
      <c r="C172" s="47">
        <f>SUM(C168:C171)</f>
        <v>23</v>
      </c>
      <c r="D172" s="54"/>
      <c r="E172" s="34" t="s">
        <v>75</v>
      </c>
      <c r="F172" s="43"/>
      <c r="G172" s="44"/>
      <c r="H172" s="34" t="s">
        <v>80</v>
      </c>
      <c r="I172" s="43"/>
      <c r="J172" s="44"/>
      <c r="K172" s="54"/>
      <c r="L172" s="54"/>
      <c r="M172" s="54"/>
    </row>
    <row r="173" spans="1:13" ht="12" customHeight="1" x14ac:dyDescent="0.3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 ht="12" customHeight="1" x14ac:dyDescent="0.35">
      <c r="A174" s="113" t="s">
        <v>158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1:13" ht="12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" customHeight="1" x14ac:dyDescent="0.35">
      <c r="A176" s="55" t="s">
        <v>38</v>
      </c>
      <c r="B176" s="93" t="str">
        <f>A5</f>
        <v>Hendricks XI</v>
      </c>
      <c r="C176" s="94"/>
      <c r="D176" s="94"/>
      <c r="E176" s="94"/>
      <c r="F176" s="94"/>
      <c r="G176" s="94"/>
      <c r="H176" s="94"/>
      <c r="I176" s="64"/>
      <c r="J176" s="63"/>
      <c r="K176" s="56"/>
      <c r="L176" s="2"/>
      <c r="M176" s="2"/>
    </row>
    <row r="177" spans="1:13" ht="12" customHeight="1" x14ac:dyDescent="0.35">
      <c r="A177" s="57" t="s">
        <v>39</v>
      </c>
      <c r="B177" s="111" t="s">
        <v>40</v>
      </c>
      <c r="C177" s="111"/>
      <c r="D177" s="111"/>
      <c r="E177" s="111" t="s">
        <v>41</v>
      </c>
      <c r="F177" s="111"/>
      <c r="G177" s="81" t="s">
        <v>42</v>
      </c>
      <c r="H177" s="81" t="s">
        <v>8</v>
      </c>
      <c r="I177" s="81" t="s">
        <v>44</v>
      </c>
      <c r="J177" s="81" t="s">
        <v>45</v>
      </c>
      <c r="K177" s="81" t="s">
        <v>46</v>
      </c>
      <c r="L177" s="2"/>
      <c r="M177" s="2"/>
    </row>
    <row r="178" spans="1:13" ht="12" customHeight="1" x14ac:dyDescent="0.35">
      <c r="A178" s="34">
        <v>1</v>
      </c>
      <c r="B178" s="86" t="s">
        <v>95</v>
      </c>
      <c r="C178" s="86"/>
      <c r="D178" s="86"/>
      <c r="E178" s="87" t="s">
        <v>47</v>
      </c>
      <c r="F178" s="87"/>
      <c r="G178" s="75" t="str">
        <f>B193</f>
        <v>Saril</v>
      </c>
      <c r="H178" s="35">
        <v>2</v>
      </c>
      <c r="I178" s="35">
        <v>5</v>
      </c>
      <c r="J178" s="35">
        <v>0</v>
      </c>
      <c r="K178" s="35">
        <v>0</v>
      </c>
      <c r="L178" s="2"/>
      <c r="M178" s="2"/>
    </row>
    <row r="179" spans="1:13" ht="12" customHeight="1" x14ac:dyDescent="0.35">
      <c r="A179" s="34">
        <v>2</v>
      </c>
      <c r="B179" s="86" t="s">
        <v>97</v>
      </c>
      <c r="C179" s="86"/>
      <c r="D179" s="86"/>
      <c r="E179" s="87" t="s">
        <v>159</v>
      </c>
      <c r="F179" s="87"/>
      <c r="G179" s="75" t="str">
        <f>B193</f>
        <v>Saril</v>
      </c>
      <c r="H179" s="35">
        <v>13</v>
      </c>
      <c r="I179" s="35">
        <v>27</v>
      </c>
      <c r="J179" s="35">
        <v>2</v>
      </c>
      <c r="K179" s="35">
        <v>0</v>
      </c>
      <c r="L179" s="2"/>
      <c r="M179" s="2"/>
    </row>
    <row r="180" spans="1:13" ht="12" customHeight="1" x14ac:dyDescent="0.35">
      <c r="A180" s="34">
        <v>3</v>
      </c>
      <c r="B180" s="86" t="s">
        <v>96</v>
      </c>
      <c r="C180" s="86"/>
      <c r="D180" s="86"/>
      <c r="E180" s="87" t="s">
        <v>159</v>
      </c>
      <c r="F180" s="87"/>
      <c r="G180" s="75" t="str">
        <f>B195</f>
        <v>Neil</v>
      </c>
      <c r="H180" s="35">
        <v>19</v>
      </c>
      <c r="I180" s="35">
        <v>31</v>
      </c>
      <c r="J180" s="35">
        <v>4</v>
      </c>
      <c r="K180" s="35">
        <v>0</v>
      </c>
      <c r="L180" s="2"/>
      <c r="M180" s="2"/>
    </row>
    <row r="181" spans="1:13" ht="12" customHeight="1" x14ac:dyDescent="0.35">
      <c r="A181" s="34">
        <v>4</v>
      </c>
      <c r="B181" s="86" t="s">
        <v>91</v>
      </c>
      <c r="C181" s="86"/>
      <c r="D181" s="86"/>
      <c r="E181" s="87" t="s">
        <v>146</v>
      </c>
      <c r="F181" s="87"/>
      <c r="G181" s="75" t="str">
        <f>B193</f>
        <v>Saril</v>
      </c>
      <c r="H181" s="35">
        <v>15</v>
      </c>
      <c r="I181" s="35">
        <v>20</v>
      </c>
      <c r="J181" s="35">
        <v>2</v>
      </c>
      <c r="K181" s="35">
        <v>0</v>
      </c>
      <c r="L181" s="2"/>
      <c r="M181" s="2"/>
    </row>
    <row r="182" spans="1:13" ht="12" customHeight="1" x14ac:dyDescent="0.35">
      <c r="A182" s="34">
        <v>5</v>
      </c>
      <c r="B182" s="86" t="s">
        <v>90</v>
      </c>
      <c r="C182" s="86"/>
      <c r="D182" s="86"/>
      <c r="E182" s="87" t="s">
        <v>148</v>
      </c>
      <c r="F182" s="87"/>
      <c r="G182" s="75" t="str">
        <f>B195</f>
        <v>Neil</v>
      </c>
      <c r="H182" s="35">
        <v>30</v>
      </c>
      <c r="I182" s="35">
        <v>32</v>
      </c>
      <c r="J182" s="35">
        <v>6</v>
      </c>
      <c r="K182" s="35">
        <v>0</v>
      </c>
      <c r="L182" s="2"/>
      <c r="M182" s="2"/>
    </row>
    <row r="183" spans="1:13" ht="12" customHeight="1" x14ac:dyDescent="0.35">
      <c r="A183" s="34">
        <v>6</v>
      </c>
      <c r="B183" s="86" t="s">
        <v>134</v>
      </c>
      <c r="C183" s="86"/>
      <c r="D183" s="86"/>
      <c r="E183" s="87" t="s">
        <v>159</v>
      </c>
      <c r="F183" s="87"/>
      <c r="G183" s="75" t="str">
        <f>B193</f>
        <v>Saril</v>
      </c>
      <c r="H183" s="35">
        <v>3</v>
      </c>
      <c r="I183" s="35">
        <v>10</v>
      </c>
      <c r="J183" s="35">
        <v>0</v>
      </c>
      <c r="K183" s="35">
        <v>0</v>
      </c>
      <c r="L183" s="2"/>
      <c r="M183" s="2"/>
    </row>
    <row r="184" spans="1:13" ht="12" customHeight="1" x14ac:dyDescent="0.35">
      <c r="A184" s="34">
        <v>7</v>
      </c>
      <c r="B184" s="86" t="s">
        <v>142</v>
      </c>
      <c r="C184" s="86"/>
      <c r="D184" s="86"/>
      <c r="E184" s="87" t="s">
        <v>83</v>
      </c>
      <c r="F184" s="87"/>
      <c r="G184" s="75" t="s">
        <v>82</v>
      </c>
      <c r="H184" s="35">
        <v>32</v>
      </c>
      <c r="I184" s="35">
        <v>42</v>
      </c>
      <c r="J184" s="35">
        <v>4</v>
      </c>
      <c r="K184" s="35">
        <v>0</v>
      </c>
      <c r="L184" s="2"/>
      <c r="M184" s="2"/>
    </row>
    <row r="185" spans="1:13" ht="12" customHeight="1" x14ac:dyDescent="0.35">
      <c r="A185" s="34">
        <v>8</v>
      </c>
      <c r="B185" s="86" t="s">
        <v>136</v>
      </c>
      <c r="C185" s="86"/>
      <c r="D185" s="86"/>
      <c r="E185" s="87" t="s">
        <v>47</v>
      </c>
      <c r="F185" s="87"/>
      <c r="G185" s="75" t="s">
        <v>145</v>
      </c>
      <c r="H185" s="35">
        <v>4</v>
      </c>
      <c r="I185" s="35">
        <v>7</v>
      </c>
      <c r="J185" s="35">
        <v>0</v>
      </c>
      <c r="K185" s="35">
        <v>0</v>
      </c>
      <c r="L185" s="3"/>
      <c r="M185" s="2"/>
    </row>
    <row r="186" spans="1:13" ht="12" customHeight="1" x14ac:dyDescent="0.35">
      <c r="A186" s="34">
        <v>9</v>
      </c>
      <c r="B186" s="86" t="s">
        <v>141</v>
      </c>
      <c r="C186" s="86"/>
      <c r="D186" s="86"/>
      <c r="E186" s="87" t="s">
        <v>159</v>
      </c>
      <c r="F186" s="87"/>
      <c r="G186" s="75" t="str">
        <f>B195</f>
        <v>Neil</v>
      </c>
      <c r="H186" s="35">
        <v>10</v>
      </c>
      <c r="I186" s="35">
        <v>8</v>
      </c>
      <c r="J186" s="35">
        <v>2</v>
      </c>
      <c r="K186" s="35">
        <v>0</v>
      </c>
      <c r="L186" s="2"/>
      <c r="M186" s="2"/>
    </row>
    <row r="187" spans="1:13" ht="12" customHeight="1" x14ac:dyDescent="0.35">
      <c r="A187" s="34">
        <v>10</v>
      </c>
      <c r="B187" s="86" t="s">
        <v>98</v>
      </c>
      <c r="C187" s="86"/>
      <c r="D187" s="86"/>
      <c r="E187" s="87" t="s">
        <v>83</v>
      </c>
      <c r="F187" s="87"/>
      <c r="G187" s="75" t="s">
        <v>82</v>
      </c>
      <c r="H187" s="35">
        <v>13</v>
      </c>
      <c r="I187" s="35">
        <v>16</v>
      </c>
      <c r="J187" s="35">
        <v>1</v>
      </c>
      <c r="K187" s="35">
        <v>0</v>
      </c>
      <c r="L187" s="2"/>
      <c r="M187" s="2"/>
    </row>
    <row r="188" spans="1:13" ht="12" customHeight="1" x14ac:dyDescent="0.35">
      <c r="A188" s="34">
        <v>11</v>
      </c>
      <c r="B188" s="86"/>
      <c r="C188" s="86"/>
      <c r="D188" s="86"/>
      <c r="E188" s="87"/>
      <c r="F188" s="87"/>
      <c r="G188" s="75"/>
      <c r="H188" s="35"/>
      <c r="I188" s="35"/>
      <c r="J188" s="35"/>
      <c r="K188" s="35"/>
      <c r="L188" s="2"/>
      <c r="M188" s="2"/>
    </row>
    <row r="189" spans="1:13" ht="12" customHeight="1" x14ac:dyDescent="0.35">
      <c r="A189" s="36" t="s">
        <v>48</v>
      </c>
      <c r="B189" s="107"/>
      <c r="C189" s="107"/>
      <c r="D189" s="107"/>
      <c r="E189" s="107"/>
      <c r="F189" s="107"/>
      <c r="G189" s="85"/>
      <c r="H189" s="60">
        <f>SUM(H178:H188)</f>
        <v>141</v>
      </c>
      <c r="I189" s="61">
        <f>SUM(I178:I188)</f>
        <v>198</v>
      </c>
      <c r="J189" s="61">
        <f>SUM(J178:J188)</f>
        <v>21</v>
      </c>
      <c r="K189" s="61">
        <f>SUM(K178:K188)</f>
        <v>0</v>
      </c>
      <c r="L189" s="2"/>
      <c r="M189" s="2"/>
    </row>
    <row r="190" spans="1:13" ht="12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" customHeight="1" x14ac:dyDescent="0.35">
      <c r="A191" s="62" t="s">
        <v>49</v>
      </c>
      <c r="B191" s="108" t="str">
        <f>E5</f>
        <v>Plastics CC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0"/>
    </row>
    <row r="192" spans="1:13" ht="12" customHeight="1" x14ac:dyDescent="0.35">
      <c r="A192" s="57" t="s">
        <v>50</v>
      </c>
      <c r="B192" s="111" t="s">
        <v>51</v>
      </c>
      <c r="C192" s="111"/>
      <c r="D192" s="111"/>
      <c r="E192" s="81" t="s">
        <v>52</v>
      </c>
      <c r="F192" s="81" t="s">
        <v>43</v>
      </c>
      <c r="G192" s="81" t="s">
        <v>8</v>
      </c>
      <c r="H192" s="81" t="s">
        <v>9</v>
      </c>
      <c r="I192" s="81" t="s">
        <v>53</v>
      </c>
      <c r="J192" s="81" t="s">
        <v>54</v>
      </c>
      <c r="K192" s="111" t="s">
        <v>87</v>
      </c>
      <c r="L192" s="111"/>
      <c r="M192" s="112"/>
    </row>
    <row r="193" spans="1:13" ht="12" customHeight="1" x14ac:dyDescent="0.35">
      <c r="A193" s="34" t="s">
        <v>55</v>
      </c>
      <c r="B193" s="104" t="s">
        <v>111</v>
      </c>
      <c r="C193" s="105"/>
      <c r="D193" s="106"/>
      <c r="E193" s="43">
        <v>10</v>
      </c>
      <c r="F193" s="44">
        <v>0</v>
      </c>
      <c r="G193" s="44">
        <v>39</v>
      </c>
      <c r="H193" s="44">
        <f>COUNTIF($G$178:$G$188,"="&amp;B193)</f>
        <v>4</v>
      </c>
      <c r="I193" s="44"/>
      <c r="J193" s="44"/>
      <c r="K193" s="88">
        <f t="shared" ref="K193:K196" si="13">G193/E193</f>
        <v>3.9</v>
      </c>
      <c r="L193" s="89"/>
      <c r="M193" s="90"/>
    </row>
    <row r="194" spans="1:13" ht="12" customHeight="1" x14ac:dyDescent="0.35">
      <c r="A194" s="34" t="s">
        <v>56</v>
      </c>
      <c r="B194" s="104" t="s">
        <v>144</v>
      </c>
      <c r="C194" s="105"/>
      <c r="D194" s="106"/>
      <c r="E194" s="43">
        <v>4</v>
      </c>
      <c r="F194" s="44">
        <v>0</v>
      </c>
      <c r="G194" s="44">
        <v>23</v>
      </c>
      <c r="H194" s="44">
        <f t="shared" ref="H194:H196" si="14">COUNTIF($G$178:$G$188,"="&amp;B194)</f>
        <v>0</v>
      </c>
      <c r="I194" s="44"/>
      <c r="J194" s="44"/>
      <c r="K194" s="88">
        <f t="shared" si="13"/>
        <v>5.75</v>
      </c>
      <c r="L194" s="89"/>
      <c r="M194" s="90"/>
    </row>
    <row r="195" spans="1:13" ht="12" customHeight="1" x14ac:dyDescent="0.35">
      <c r="A195" s="34" t="s">
        <v>57</v>
      </c>
      <c r="B195" s="104" t="s">
        <v>145</v>
      </c>
      <c r="C195" s="105"/>
      <c r="D195" s="106"/>
      <c r="E195" s="43">
        <v>12</v>
      </c>
      <c r="F195" s="44">
        <v>0</v>
      </c>
      <c r="G195" s="44">
        <v>58</v>
      </c>
      <c r="H195" s="44">
        <f t="shared" si="14"/>
        <v>4</v>
      </c>
      <c r="I195" s="44"/>
      <c r="J195" s="44"/>
      <c r="K195" s="88">
        <f t="shared" si="13"/>
        <v>4.833333333333333</v>
      </c>
      <c r="L195" s="89"/>
      <c r="M195" s="90"/>
    </row>
    <row r="196" spans="1:13" ht="12" customHeight="1" x14ac:dyDescent="0.35">
      <c r="A196" s="45" t="s">
        <v>58</v>
      </c>
      <c r="B196" s="104" t="s">
        <v>104</v>
      </c>
      <c r="C196" s="105"/>
      <c r="D196" s="106"/>
      <c r="E196" s="43">
        <v>7</v>
      </c>
      <c r="F196" s="44">
        <v>0</v>
      </c>
      <c r="G196" s="44">
        <v>29</v>
      </c>
      <c r="H196" s="44">
        <f t="shared" si="14"/>
        <v>0</v>
      </c>
      <c r="I196" s="44"/>
      <c r="J196" s="44"/>
      <c r="K196" s="88">
        <f t="shared" si="13"/>
        <v>4.1428571428571432</v>
      </c>
      <c r="L196" s="89"/>
      <c r="M196" s="90"/>
    </row>
    <row r="197" spans="1:13" ht="12" customHeight="1" x14ac:dyDescent="0.35">
      <c r="A197" s="45" t="s">
        <v>59</v>
      </c>
      <c r="B197" s="101"/>
      <c r="C197" s="102"/>
      <c r="D197" s="103"/>
      <c r="E197" s="46"/>
      <c r="F197" s="47"/>
      <c r="G197" s="47"/>
      <c r="H197" s="44"/>
      <c r="I197" s="47"/>
      <c r="J197" s="47"/>
      <c r="K197" s="88"/>
      <c r="L197" s="89"/>
      <c r="M197" s="90"/>
    </row>
    <row r="198" spans="1:13" ht="12" customHeight="1" x14ac:dyDescent="0.35">
      <c r="A198" s="45" t="s">
        <v>63</v>
      </c>
      <c r="B198" s="101"/>
      <c r="C198" s="102"/>
      <c r="D198" s="103"/>
      <c r="E198" s="46"/>
      <c r="F198" s="47"/>
      <c r="G198" s="47"/>
      <c r="H198" s="44"/>
      <c r="I198" s="47"/>
      <c r="J198" s="47"/>
      <c r="K198" s="88"/>
      <c r="L198" s="89"/>
      <c r="M198" s="90"/>
    </row>
    <row r="199" spans="1:13" ht="12" customHeight="1" x14ac:dyDescent="0.35">
      <c r="A199" s="45" t="s">
        <v>60</v>
      </c>
      <c r="B199" s="101"/>
      <c r="C199" s="102"/>
      <c r="D199" s="103"/>
      <c r="E199" s="46"/>
      <c r="F199" s="47"/>
      <c r="G199" s="47"/>
      <c r="H199" s="44"/>
      <c r="I199" s="47"/>
      <c r="J199" s="47"/>
      <c r="K199" s="88"/>
      <c r="L199" s="89"/>
      <c r="M199" s="90"/>
    </row>
    <row r="200" spans="1:13" ht="12" customHeight="1" x14ac:dyDescent="0.35">
      <c r="A200" s="45" t="s">
        <v>64</v>
      </c>
      <c r="B200" s="101"/>
      <c r="C200" s="102"/>
      <c r="D200" s="103"/>
      <c r="E200" s="46"/>
      <c r="F200" s="47"/>
      <c r="G200" s="47"/>
      <c r="H200" s="44"/>
      <c r="I200" s="47"/>
      <c r="J200" s="47"/>
      <c r="K200" s="88"/>
      <c r="L200" s="89"/>
      <c r="M200" s="90"/>
    </row>
    <row r="201" spans="1:13" ht="12" customHeight="1" x14ac:dyDescent="0.35">
      <c r="A201" s="45"/>
      <c r="B201" s="82"/>
      <c r="C201" s="83"/>
      <c r="D201" s="84"/>
      <c r="E201" s="46"/>
      <c r="F201" s="47"/>
      <c r="G201" s="47"/>
      <c r="H201" s="47"/>
      <c r="I201" s="47"/>
      <c r="J201" s="47"/>
      <c r="K201" s="77"/>
      <c r="L201" s="78"/>
      <c r="M201" s="79"/>
    </row>
    <row r="202" spans="1:13" ht="12" customHeight="1" x14ac:dyDescent="0.35">
      <c r="A202" s="45"/>
      <c r="B202" s="101" t="s">
        <v>84</v>
      </c>
      <c r="C202" s="102"/>
      <c r="D202" s="103"/>
      <c r="E202" s="46"/>
      <c r="F202" s="47"/>
      <c r="G202" s="47"/>
      <c r="H202" s="47">
        <f>COUNTIF(E178:F188,"=Run")</f>
        <v>0</v>
      </c>
      <c r="I202" s="47"/>
      <c r="J202" s="47"/>
      <c r="K202" s="88"/>
      <c r="L202" s="89"/>
      <c r="M202" s="90"/>
    </row>
    <row r="203" spans="1:13" ht="12" customHeight="1" x14ac:dyDescent="0.3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ht="12" customHeight="1" x14ac:dyDescent="0.35">
      <c r="A204" s="54"/>
      <c r="B204" s="91" t="s">
        <v>11</v>
      </c>
      <c r="C204" s="92"/>
      <c r="D204" s="2"/>
      <c r="E204" s="40" t="s">
        <v>70</v>
      </c>
      <c r="F204" s="40" t="s">
        <v>81</v>
      </c>
      <c r="G204" s="40" t="s">
        <v>8</v>
      </c>
      <c r="H204" s="40" t="s">
        <v>70</v>
      </c>
      <c r="I204" s="40" t="s">
        <v>81</v>
      </c>
      <c r="J204" s="40" t="s">
        <v>8</v>
      </c>
      <c r="K204" s="2"/>
      <c r="L204" s="2"/>
      <c r="M204" s="2"/>
    </row>
    <row r="205" spans="1:13" ht="12" customHeight="1" x14ac:dyDescent="0.35">
      <c r="A205" s="54"/>
      <c r="B205" s="34" t="s">
        <v>53</v>
      </c>
      <c r="C205" s="44">
        <v>3</v>
      </c>
      <c r="D205" s="54"/>
      <c r="E205" s="34" t="s">
        <v>71</v>
      </c>
      <c r="F205" s="43" t="str">
        <f>B178</f>
        <v>E Robinson</v>
      </c>
      <c r="G205" s="44">
        <v>6</v>
      </c>
      <c r="H205" s="34" t="s">
        <v>76</v>
      </c>
      <c r="I205" s="43" t="str">
        <f>B182</f>
        <v>R Quest</v>
      </c>
      <c r="J205" s="44">
        <v>95</v>
      </c>
    </row>
    <row r="206" spans="1:13" ht="12" customHeight="1" x14ac:dyDescent="0.35">
      <c r="A206" s="54"/>
      <c r="B206" s="34" t="s">
        <v>35</v>
      </c>
      <c r="C206" s="44">
        <v>4</v>
      </c>
      <c r="D206" s="54"/>
      <c r="E206" s="34" t="s">
        <v>72</v>
      </c>
      <c r="F206" s="43" t="str">
        <f>B179</f>
        <v>O May</v>
      </c>
      <c r="G206" s="44">
        <v>38</v>
      </c>
      <c r="H206" s="34" t="s">
        <v>77</v>
      </c>
      <c r="I206" s="43" t="str">
        <f>B185</f>
        <v>J Peffers</v>
      </c>
      <c r="J206" s="44">
        <v>100</v>
      </c>
    </row>
    <row r="207" spans="1:13" ht="12" customHeight="1" x14ac:dyDescent="0.35">
      <c r="A207" s="54"/>
      <c r="B207" s="34" t="s">
        <v>67</v>
      </c>
      <c r="C207" s="44">
        <v>2</v>
      </c>
      <c r="D207" s="54"/>
      <c r="E207" s="34" t="s">
        <v>73</v>
      </c>
      <c r="F207" s="43" t="str">
        <f>B180</f>
        <v>O Madhani</v>
      </c>
      <c r="G207" s="44">
        <v>56</v>
      </c>
      <c r="H207" s="34" t="s">
        <v>78</v>
      </c>
      <c r="I207" s="43" t="str">
        <f>B186</f>
        <v>T Saunders</v>
      </c>
      <c r="J207" s="44">
        <v>116</v>
      </c>
    </row>
    <row r="208" spans="1:13" ht="12" customHeight="1" x14ac:dyDescent="0.35">
      <c r="A208" s="54"/>
      <c r="B208" s="34" t="s">
        <v>68</v>
      </c>
      <c r="C208" s="44">
        <v>10</v>
      </c>
      <c r="D208" s="54"/>
      <c r="E208" s="34" t="s">
        <v>74</v>
      </c>
      <c r="F208" s="46" t="str">
        <f>B181</f>
        <v>Q Khattak</v>
      </c>
      <c r="G208" s="47">
        <v>64</v>
      </c>
      <c r="H208" s="34" t="s">
        <v>79</v>
      </c>
      <c r="I208" s="46"/>
      <c r="J208" s="47"/>
    </row>
    <row r="209" spans="1:13" ht="12" customHeight="1" x14ac:dyDescent="0.35">
      <c r="A209" s="54"/>
      <c r="B209" s="34" t="s">
        <v>69</v>
      </c>
      <c r="C209" s="47">
        <f>SUM(C205:C208)</f>
        <v>19</v>
      </c>
      <c r="D209" s="54"/>
      <c r="E209" s="34" t="s">
        <v>75</v>
      </c>
      <c r="F209" s="43" t="str">
        <f>B183</f>
        <v>J Gilbert</v>
      </c>
      <c r="G209" s="44">
        <v>69</v>
      </c>
      <c r="H209" s="34" t="s">
        <v>80</v>
      </c>
      <c r="I209" s="43"/>
      <c r="J209" s="44"/>
    </row>
    <row r="210" spans="1:13" ht="12" customHeight="1" x14ac:dyDescent="0.35"/>
    <row r="211" spans="1:13" x14ac:dyDescent="0.35">
      <c r="A211" s="113" t="s">
        <v>161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3" spans="1:13" ht="12" customHeight="1" x14ac:dyDescent="0.35">
      <c r="B213" s="178" t="s">
        <v>162</v>
      </c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</row>
    <row r="214" spans="1:13" ht="12" customHeight="1" x14ac:dyDescent="0.35"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</row>
    <row r="215" spans="1:13" ht="12" customHeight="1" x14ac:dyDescent="0.35">
      <c r="B215" s="179" t="s">
        <v>163</v>
      </c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</row>
    <row r="216" spans="1:13" ht="12" customHeight="1" x14ac:dyDescent="0.35">
      <c r="B216" s="179" t="s">
        <v>164</v>
      </c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</row>
    <row r="217" spans="1:13" ht="12" customHeight="1" x14ac:dyDescent="0.35">
      <c r="B217" s="179" t="s">
        <v>165</v>
      </c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</row>
    <row r="218" spans="1:13" ht="12" customHeight="1" x14ac:dyDescent="0.35">
      <c r="B218" s="179" t="s">
        <v>166</v>
      </c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</row>
    <row r="219" spans="1:13" ht="12" customHeight="1" x14ac:dyDescent="0.35">
      <c r="B219" s="179" t="s">
        <v>171</v>
      </c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</row>
    <row r="220" spans="1:13" ht="12" customHeight="1" x14ac:dyDescent="0.35"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</row>
    <row r="221" spans="1:13" ht="12" customHeight="1" x14ac:dyDescent="0.35">
      <c r="B221" s="178" t="s">
        <v>167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</row>
    <row r="222" spans="1:13" ht="12" customHeight="1" x14ac:dyDescent="0.35"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</row>
    <row r="223" spans="1:13" ht="12" customHeight="1" x14ac:dyDescent="0.35">
      <c r="B223" s="179" t="s">
        <v>168</v>
      </c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</row>
    <row r="224" spans="1:13" ht="12" customHeight="1" x14ac:dyDescent="0.35">
      <c r="B224" s="179" t="s">
        <v>172</v>
      </c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</row>
    <row r="225" spans="2:12" ht="12" customHeight="1" x14ac:dyDescent="0.35">
      <c r="B225" s="179" t="s">
        <v>169</v>
      </c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</row>
    <row r="226" spans="2:12" ht="12" customHeight="1" x14ac:dyDescent="0.35">
      <c r="B226" s="179" t="s">
        <v>170</v>
      </c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</row>
    <row r="227" spans="2:12" ht="12" customHeight="1" x14ac:dyDescent="0.35">
      <c r="B227" s="179" t="s">
        <v>173</v>
      </c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</row>
    <row r="228" spans="2:12" ht="12" customHeight="1" x14ac:dyDescent="0.35">
      <c r="B228" s="179" t="s">
        <v>174</v>
      </c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</row>
    <row r="229" spans="2:12" ht="12" customHeight="1" x14ac:dyDescent="0.35"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</row>
    <row r="230" spans="2:12" ht="12" customHeight="1" x14ac:dyDescent="0.35"/>
    <row r="231" spans="2:12" ht="12" customHeight="1" x14ac:dyDescent="0.35"/>
    <row r="232" spans="2:12" ht="12" customHeight="1" x14ac:dyDescent="0.35"/>
    <row r="233" spans="2:12" ht="12" customHeight="1" x14ac:dyDescent="0.35"/>
    <row r="234" spans="2:12" ht="12" customHeight="1" x14ac:dyDescent="0.35"/>
    <row r="235" spans="2:12" ht="12" customHeight="1" x14ac:dyDescent="0.35"/>
    <row r="236" spans="2:12" ht="12" customHeight="1" x14ac:dyDescent="0.35"/>
    <row r="237" spans="2:12" ht="12" customHeight="1" x14ac:dyDescent="0.35"/>
    <row r="238" spans="2:12" ht="12" customHeight="1" x14ac:dyDescent="0.35"/>
    <row r="239" spans="2:12" ht="12" customHeight="1" x14ac:dyDescent="0.35"/>
    <row r="240" spans="2:12" ht="12" customHeight="1" x14ac:dyDescent="0.35"/>
    <row r="241" ht="12" customHeight="1" x14ac:dyDescent="0.35"/>
  </sheetData>
  <mergeCells count="295">
    <mergeCell ref="B227:L227"/>
    <mergeCell ref="B228:L228"/>
    <mergeCell ref="B229:L229"/>
    <mergeCell ref="B224:L224"/>
    <mergeCell ref="B225:L225"/>
    <mergeCell ref="B226:L226"/>
    <mergeCell ref="B221:L221"/>
    <mergeCell ref="B222:L222"/>
    <mergeCell ref="B223:L223"/>
    <mergeCell ref="B218:L218"/>
    <mergeCell ref="B219:L219"/>
    <mergeCell ref="B220:L220"/>
    <mergeCell ref="B215:L215"/>
    <mergeCell ref="B216:L216"/>
    <mergeCell ref="B217:L217"/>
    <mergeCell ref="A211:M211"/>
    <mergeCell ref="B213:L213"/>
    <mergeCell ref="B214:L214"/>
    <mergeCell ref="B198:D198"/>
    <mergeCell ref="K198:M198"/>
    <mergeCell ref="B199:D199"/>
    <mergeCell ref="K199:M199"/>
    <mergeCell ref="B200:D200"/>
    <mergeCell ref="K200:M200"/>
    <mergeCell ref="B202:D202"/>
    <mergeCell ref="K202:M202"/>
    <mergeCell ref="B204:C204"/>
    <mergeCell ref="B193:D193"/>
    <mergeCell ref="K193:M193"/>
    <mergeCell ref="B194:D194"/>
    <mergeCell ref="K194:M194"/>
    <mergeCell ref="B195:D195"/>
    <mergeCell ref="K195:M195"/>
    <mergeCell ref="B196:D196"/>
    <mergeCell ref="K196:M196"/>
    <mergeCell ref="B197:D197"/>
    <mergeCell ref="K197:M197"/>
    <mergeCell ref="B188:D188"/>
    <mergeCell ref="E188:F188"/>
    <mergeCell ref="B189:D189"/>
    <mergeCell ref="E189:F189"/>
    <mergeCell ref="B191:M191"/>
    <mergeCell ref="B192:D192"/>
    <mergeCell ref="K192:M192"/>
    <mergeCell ref="B183:D183"/>
    <mergeCell ref="E183:F18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78:D178"/>
    <mergeCell ref="E178:F178"/>
    <mergeCell ref="B179:D179"/>
    <mergeCell ref="E179:F179"/>
    <mergeCell ref="B180:D180"/>
    <mergeCell ref="E180:F180"/>
    <mergeCell ref="B181:D181"/>
    <mergeCell ref="E181:F181"/>
    <mergeCell ref="B182:D182"/>
    <mergeCell ref="E182:F182"/>
    <mergeCell ref="B164:D164"/>
    <mergeCell ref="K164:M164"/>
    <mergeCell ref="B165:D165"/>
    <mergeCell ref="K165:M165"/>
    <mergeCell ref="B167:C167"/>
    <mergeCell ref="A174:M174"/>
    <mergeCell ref="B176:H176"/>
    <mergeCell ref="B177:D177"/>
    <mergeCell ref="E177:F177"/>
    <mergeCell ref="B157:D157"/>
    <mergeCell ref="K157:M157"/>
    <mergeCell ref="B158:D158"/>
    <mergeCell ref="K158:M158"/>
    <mergeCell ref="K159:M159"/>
    <mergeCell ref="K160:M160"/>
    <mergeCell ref="K161:M161"/>
    <mergeCell ref="K162:M162"/>
    <mergeCell ref="B163:D163"/>
    <mergeCell ref="K163:M163"/>
    <mergeCell ref="B152:M152"/>
    <mergeCell ref="B153:D153"/>
    <mergeCell ref="K153:M153"/>
    <mergeCell ref="B154:D154"/>
    <mergeCell ref="K154:M154"/>
    <mergeCell ref="B155:D155"/>
    <mergeCell ref="K155:M155"/>
    <mergeCell ref="B156:D156"/>
    <mergeCell ref="K156:M156"/>
    <mergeCell ref="B147:D147"/>
    <mergeCell ref="E147:F147"/>
    <mergeCell ref="B148:D148"/>
    <mergeCell ref="E148:F148"/>
    <mergeCell ref="B149:D149"/>
    <mergeCell ref="E149:F149"/>
    <mergeCell ref="B150:D150"/>
    <mergeCell ref="E150:F150"/>
    <mergeCell ref="B142:D142"/>
    <mergeCell ref="E142:F142"/>
    <mergeCell ref="B143:D143"/>
    <mergeCell ref="E143:F143"/>
    <mergeCell ref="B144:D144"/>
    <mergeCell ref="E144:F144"/>
    <mergeCell ref="B145:D145"/>
    <mergeCell ref="E145:F145"/>
    <mergeCell ref="B146:D146"/>
    <mergeCell ref="E146:F146"/>
    <mergeCell ref="A135:M135"/>
    <mergeCell ref="B137:K137"/>
    <mergeCell ref="B138:D138"/>
    <mergeCell ref="E138:F138"/>
    <mergeCell ref="B139:D139"/>
    <mergeCell ref="E139:F139"/>
    <mergeCell ref="B140:D140"/>
    <mergeCell ref="E140:F140"/>
    <mergeCell ref="B141:D141"/>
    <mergeCell ref="E141:F141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9:D59"/>
    <mergeCell ref="K59:M59"/>
    <mergeCell ref="B60:D60"/>
    <mergeCell ref="K60:M60"/>
    <mergeCell ref="B61:D61"/>
    <mergeCell ref="K61:M61"/>
    <mergeCell ref="B54:D54"/>
    <mergeCell ref="E54:F54"/>
    <mergeCell ref="B56:M56"/>
    <mergeCell ref="B57:D57"/>
    <mergeCell ref="K57:M57"/>
    <mergeCell ref="B58:D58"/>
    <mergeCell ref="K58:M58"/>
    <mergeCell ref="B69:D69"/>
    <mergeCell ref="K69:M69"/>
    <mergeCell ref="A96:M96"/>
    <mergeCell ref="B62:D62"/>
    <mergeCell ref="K62:M62"/>
    <mergeCell ref="B67:D67"/>
    <mergeCell ref="K67:M67"/>
    <mergeCell ref="B68:D68"/>
    <mergeCell ref="K68:M68"/>
    <mergeCell ref="B89:C89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40:K40"/>
    <mergeCell ref="H7:J7"/>
    <mergeCell ref="K7:M7"/>
    <mergeCell ref="B122:D122"/>
    <mergeCell ref="K122:M122"/>
    <mergeCell ref="B123:D123"/>
    <mergeCell ref="K123:M123"/>
    <mergeCell ref="B125:D125"/>
    <mergeCell ref="K125:M125"/>
    <mergeCell ref="B119:D119"/>
    <mergeCell ref="K119:M119"/>
    <mergeCell ref="B120:D120"/>
    <mergeCell ref="K120:M120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1:D111"/>
    <mergeCell ref="E111:F111"/>
    <mergeCell ref="B112:D112"/>
    <mergeCell ref="B53:D53"/>
    <mergeCell ref="E53:F53"/>
    <mergeCell ref="K63:M63"/>
    <mergeCell ref="K64:M64"/>
    <mergeCell ref="K65:M65"/>
    <mergeCell ref="K66:M66"/>
    <mergeCell ref="B110:D110"/>
    <mergeCell ref="E110:F110"/>
    <mergeCell ref="B127:C127"/>
    <mergeCell ref="B98:H98"/>
    <mergeCell ref="E112:F112"/>
    <mergeCell ref="B114:M114"/>
    <mergeCell ref="B115:D115"/>
    <mergeCell ref="K115:M115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</mergeCells>
  <phoneticPr fontId="1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2021-06-04T22:00:58Z</dcterms:modified>
</cp:coreProperties>
</file>